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04"/>
  <workbookPr/>
  <mc:AlternateContent xmlns:mc="http://schemas.openxmlformats.org/markup-compatibility/2006">
    <mc:Choice Requires="x15">
      <x15ac:absPath xmlns:x15ac="http://schemas.microsoft.com/office/spreadsheetml/2010/11/ac" url="C:\Users\FFUK\Downloads\Výkaz výměr\5. Výkaz výměr - nábytek\"/>
    </mc:Choice>
  </mc:AlternateContent>
  <xr:revisionPtr revIDLastSave="0" documentId="11_6A277A2332CBF7DE45DC52EF1DAA6B7A45557EAE" xr6:coauthVersionLast="47" xr6:coauthVersionMax="47" xr10:uidLastSave="{00000000-0000-0000-0000-000000000000}"/>
  <bookViews>
    <workbookView xWindow="-120" yWindow="-120" windowWidth="29040" windowHeight="15720" tabRatio="901" xr2:uid="{00000000-000D-0000-FFFF-FFFF00000000}"/>
  </bookViews>
  <sheets>
    <sheet name="Souhrn typ - k nacenění" sheetId="19" r:id="rId1"/>
    <sheet name="Souhrn atyp  k nacenění" sheetId="18" r:id="rId2"/>
    <sheet name="Souhrn D + M" sheetId="20" r:id="rId3"/>
    <sheet name="1NP-Ná" sheetId="3" r:id="rId4"/>
    <sheet name="2NP-Ná" sheetId="4" r:id="rId5"/>
    <sheet name="3NP-Ná" sheetId="5" r:id="rId6"/>
    <sheet name="4NP-Ná" sheetId="13" r:id="rId7"/>
    <sheet name="5NP-Ná" sheetId="14" r:id="rId8"/>
    <sheet name="Popis nábytku" sheetId="1" r:id="rId9"/>
    <sheet name="Kontrola" sheetId="21" r:id="rId10"/>
    <sheet name="0NP - AV" sheetId="9" state="hidden" r:id="rId11"/>
    <sheet name="1NP - AV" sheetId="10" state="hidden" r:id="rId12"/>
    <sheet name="2NP - AV" sheetId="12" state="hidden" r:id="rId13"/>
    <sheet name="3NP - AV" sheetId="15" state="hidden" r:id="rId14"/>
    <sheet name="4NP - AV" sheetId="17" state="hidden" r:id="rId15"/>
  </sheets>
  <definedNames>
    <definedName name="_xlnm.Print_Area" localSheetId="10">'0NP - AV'!$A$1:$E$35</definedName>
    <definedName name="_xlnm.Print_Area" localSheetId="11">'1NP - AV'!$A$1:$E$26</definedName>
    <definedName name="_xlnm.Print_Area" localSheetId="3">'1NP-Ná'!$A$1:$G$133</definedName>
    <definedName name="_xlnm.Print_Area" localSheetId="12">'2NP - AV'!$A$1:$E$35</definedName>
    <definedName name="_xlnm.Print_Area" localSheetId="4">'2NP-Ná'!$A$1:$G$108</definedName>
    <definedName name="_xlnm.Print_Area" localSheetId="13">'3NP - AV'!$A$1:$E$45</definedName>
    <definedName name="_xlnm.Print_Area" localSheetId="5">'3NP-Ná'!$A$1:$G$159</definedName>
    <definedName name="_xlnm.Print_Area" localSheetId="14">'4NP - AV'!$A$1:$E$55</definedName>
    <definedName name="_xlnm.Print_Area" localSheetId="6">'4NP-Ná'!$A$1:$G$209</definedName>
    <definedName name="_xlnm.Print_Area" localSheetId="7">'5NP-Ná'!$A$1:$G$259</definedName>
    <definedName name="_xlnm.Print_Area" localSheetId="8">'Popis nábytku'!$A$1:$J$8</definedName>
    <definedName name="_xlnm.Print_Area" localSheetId="1">'Souhrn atyp  k nacenění'!$A$1:$H$11</definedName>
    <definedName name="_xlnm.Print_Area" localSheetId="0">'Souhrn typ - k nacenění'!$A$1:$F$31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2" i="13" l="1"/>
  <c r="E183" i="13"/>
  <c r="E184" i="13"/>
  <c r="E185" i="13"/>
  <c r="E186" i="13"/>
  <c r="E187" i="13"/>
  <c r="E188" i="13"/>
  <c r="E189" i="13"/>
  <c r="E190" i="13"/>
  <c r="E191" i="13"/>
  <c r="E192" i="13"/>
  <c r="E193" i="13"/>
  <c r="E194" i="13"/>
  <c r="E195" i="13"/>
  <c r="E196" i="13"/>
  <c r="E197" i="13"/>
  <c r="E198" i="13"/>
  <c r="E199" i="13"/>
  <c r="E200" i="13"/>
  <c r="H9" i="18" l="1"/>
  <c r="H8" i="18"/>
  <c r="H7" i="18"/>
  <c r="H6" i="18"/>
  <c r="H5" i="18"/>
  <c r="H4" i="18"/>
  <c r="F258" i="14"/>
  <c r="G258" i="14" s="1"/>
  <c r="F257" i="14"/>
  <c r="G257" i="14" s="1"/>
  <c r="F208" i="13"/>
  <c r="G208" i="13" s="1"/>
  <c r="F207" i="13"/>
  <c r="G207" i="13" s="1"/>
  <c r="F183" i="13"/>
  <c r="G183" i="13" s="1"/>
  <c r="F184" i="13"/>
  <c r="G184" i="13" s="1"/>
  <c r="F185" i="13"/>
  <c r="G185" i="13" s="1"/>
  <c r="F186" i="13"/>
  <c r="G186" i="13" s="1"/>
  <c r="F187" i="13"/>
  <c r="G187" i="13" s="1"/>
  <c r="F188" i="13"/>
  <c r="G188" i="13" s="1"/>
  <c r="F189" i="13"/>
  <c r="G189" i="13" s="1"/>
  <c r="F190" i="13"/>
  <c r="G190" i="13" s="1"/>
  <c r="F191" i="13"/>
  <c r="G191" i="13" s="1"/>
  <c r="F192" i="13"/>
  <c r="G192" i="13" s="1"/>
  <c r="F193" i="13"/>
  <c r="G193" i="13" s="1"/>
  <c r="F194" i="13"/>
  <c r="G194" i="13" s="1"/>
  <c r="F195" i="13"/>
  <c r="G195" i="13" s="1"/>
  <c r="F196" i="13"/>
  <c r="G196" i="13" s="1"/>
  <c r="F197" i="13"/>
  <c r="G197" i="13" s="1"/>
  <c r="F198" i="13"/>
  <c r="G198" i="13" s="1"/>
  <c r="F199" i="13"/>
  <c r="G199" i="13" s="1"/>
  <c r="F200" i="13"/>
  <c r="G200" i="13" s="1"/>
  <c r="F182" i="13"/>
  <c r="G182" i="13" s="1"/>
  <c r="F158" i="5"/>
  <c r="G158" i="5"/>
  <c r="F157" i="5"/>
  <c r="G157" i="5" s="1"/>
  <c r="F107" i="4"/>
  <c r="G107" i="4" s="1"/>
  <c r="F106" i="4"/>
  <c r="G106" i="4" s="1"/>
  <c r="G131" i="3"/>
  <c r="F132" i="3"/>
  <c r="G132" i="3" s="1"/>
  <c r="E36" i="20"/>
  <c r="F28" i="20"/>
  <c r="G28" i="20" s="1"/>
  <c r="F29" i="20"/>
  <c r="G29" i="20" s="1"/>
  <c r="F30" i="20"/>
  <c r="G30" i="20" s="1"/>
  <c r="F31" i="20"/>
  <c r="G31" i="20" s="1"/>
  <c r="F32" i="20"/>
  <c r="G32" i="20" s="1"/>
  <c r="F33" i="20"/>
  <c r="G33" i="20" s="1"/>
  <c r="F34" i="20"/>
  <c r="G34" i="20" s="1"/>
  <c r="F35" i="20"/>
  <c r="G35" i="20" s="1"/>
  <c r="F27" i="20"/>
  <c r="G27" i="20" s="1"/>
  <c r="E26" i="20"/>
  <c r="F20" i="20"/>
  <c r="G20" i="20" s="1"/>
  <c r="F21" i="20"/>
  <c r="G21" i="20" s="1"/>
  <c r="F22" i="20"/>
  <c r="F23" i="20"/>
  <c r="G23" i="20" s="1"/>
  <c r="F24" i="20"/>
  <c r="G24" i="20" s="1"/>
  <c r="F25" i="20"/>
  <c r="G25" i="20" s="1"/>
  <c r="F19" i="20"/>
  <c r="G19" i="20" s="1"/>
  <c r="F14" i="20"/>
  <c r="F15" i="20"/>
  <c r="G15" i="20" s="1"/>
  <c r="F16" i="20"/>
  <c r="G16" i="20" s="1"/>
  <c r="F17" i="20"/>
  <c r="G17" i="20" s="1"/>
  <c r="F13" i="20"/>
  <c r="G13" i="20" s="1"/>
  <c r="E18" i="20"/>
  <c r="E12" i="20"/>
  <c r="F10" i="20"/>
  <c r="G10" i="20" s="1"/>
  <c r="F11" i="20"/>
  <c r="G11" i="20" s="1"/>
  <c r="F9" i="20"/>
  <c r="G9" i="20" s="1"/>
  <c r="F5" i="20"/>
  <c r="G5" i="20" s="1"/>
  <c r="F6" i="20"/>
  <c r="G6" i="20" s="1"/>
  <c r="F7" i="20"/>
  <c r="G7" i="20" s="1"/>
  <c r="F4" i="20"/>
  <c r="G4" i="20" s="1"/>
  <c r="E8" i="20"/>
  <c r="F8" i="20" s="1"/>
  <c r="G10" i="18"/>
  <c r="H10" i="18" s="1"/>
  <c r="D30" i="19"/>
  <c r="E52" i="17"/>
  <c r="E53" i="17"/>
  <c r="E54" i="17"/>
  <c r="E55" i="17"/>
  <c r="E51" i="17"/>
  <c r="E233" i="14"/>
  <c r="F233" i="14" s="1"/>
  <c r="G233" i="14" s="1"/>
  <c r="E234" i="14"/>
  <c r="F234" i="14" s="1"/>
  <c r="G234" i="14" s="1"/>
  <c r="E235" i="14"/>
  <c r="F235" i="14" s="1"/>
  <c r="G235" i="14" s="1"/>
  <c r="E236" i="14"/>
  <c r="F236" i="14" s="1"/>
  <c r="G236" i="14" s="1"/>
  <c r="E237" i="14"/>
  <c r="F237" i="14" s="1"/>
  <c r="G237" i="14" s="1"/>
  <c r="E238" i="14"/>
  <c r="F238" i="14" s="1"/>
  <c r="G238" i="14" s="1"/>
  <c r="E239" i="14"/>
  <c r="F239" i="14" s="1"/>
  <c r="G239" i="14" s="1"/>
  <c r="E240" i="14"/>
  <c r="F240" i="14" s="1"/>
  <c r="G240" i="14" s="1"/>
  <c r="E241" i="14"/>
  <c r="F241" i="14" s="1"/>
  <c r="G241" i="14" s="1"/>
  <c r="E242" i="14"/>
  <c r="F242" i="14" s="1"/>
  <c r="G242" i="14" s="1"/>
  <c r="E243" i="14"/>
  <c r="F243" i="14" s="1"/>
  <c r="G243" i="14" s="1"/>
  <c r="E244" i="14"/>
  <c r="F244" i="14" s="1"/>
  <c r="G244" i="14" s="1"/>
  <c r="E245" i="14"/>
  <c r="F245" i="14" s="1"/>
  <c r="G245" i="14" s="1"/>
  <c r="E246" i="14"/>
  <c r="F246" i="14" s="1"/>
  <c r="G246" i="14" s="1"/>
  <c r="E247" i="14"/>
  <c r="F247" i="14" s="1"/>
  <c r="G247" i="14" s="1"/>
  <c r="E248" i="14"/>
  <c r="F248" i="14" s="1"/>
  <c r="G248" i="14" s="1"/>
  <c r="E249" i="14"/>
  <c r="F249" i="14" s="1"/>
  <c r="G249" i="14" s="1"/>
  <c r="E250" i="14"/>
  <c r="F250" i="14" s="1"/>
  <c r="G250" i="14" s="1"/>
  <c r="E251" i="14"/>
  <c r="F251" i="14" s="1"/>
  <c r="G251" i="14" s="1"/>
  <c r="E252" i="14"/>
  <c r="F252" i="14" s="1"/>
  <c r="G252" i="14" s="1"/>
  <c r="E253" i="14"/>
  <c r="F253" i="14" s="1"/>
  <c r="G253" i="14" s="1"/>
  <c r="E254" i="14"/>
  <c r="E255" i="14"/>
  <c r="F255" i="14" s="1"/>
  <c r="G255" i="14" s="1"/>
  <c r="E256" i="14"/>
  <c r="F256" i="14" s="1"/>
  <c r="G256" i="14" s="1"/>
  <c r="E232" i="14"/>
  <c r="F232" i="14" s="1"/>
  <c r="G232" i="14" s="1"/>
  <c r="E201" i="13"/>
  <c r="F201" i="13" s="1"/>
  <c r="G201" i="13" s="1"/>
  <c r="E202" i="13"/>
  <c r="F202" i="13" s="1"/>
  <c r="G202" i="13" s="1"/>
  <c r="E203" i="13"/>
  <c r="F203" i="13" s="1"/>
  <c r="G203" i="13" s="1"/>
  <c r="E204" i="13"/>
  <c r="F204" i="13" s="1"/>
  <c r="G204" i="13" s="1"/>
  <c r="E205" i="13"/>
  <c r="F205" i="13" s="1"/>
  <c r="G205" i="13" s="1"/>
  <c r="E206" i="13"/>
  <c r="F206" i="13" s="1"/>
  <c r="G206" i="13" s="1"/>
  <c r="E42" i="15"/>
  <c r="E43" i="15"/>
  <c r="E44" i="15"/>
  <c r="E45" i="15"/>
  <c r="E41" i="15"/>
  <c r="E32" i="12"/>
  <c r="E33" i="12"/>
  <c r="E34" i="12"/>
  <c r="E35" i="12"/>
  <c r="E31" i="12"/>
  <c r="E133" i="5"/>
  <c r="F133" i="5" s="1"/>
  <c r="G133" i="5" s="1"/>
  <c r="E134" i="5"/>
  <c r="F134" i="5" s="1"/>
  <c r="G134" i="5" s="1"/>
  <c r="E135" i="5"/>
  <c r="F135" i="5" s="1"/>
  <c r="G135" i="5" s="1"/>
  <c r="E136" i="5"/>
  <c r="F136" i="5" s="1"/>
  <c r="G136" i="5" s="1"/>
  <c r="E137" i="5"/>
  <c r="F137" i="5" s="1"/>
  <c r="G137" i="5" s="1"/>
  <c r="E138" i="5"/>
  <c r="F138" i="5" s="1"/>
  <c r="G138" i="5" s="1"/>
  <c r="E139" i="5"/>
  <c r="F139" i="5" s="1"/>
  <c r="G139" i="5" s="1"/>
  <c r="E140" i="5"/>
  <c r="F140" i="5" s="1"/>
  <c r="G140" i="5" s="1"/>
  <c r="E141" i="5"/>
  <c r="F141" i="5" s="1"/>
  <c r="G141" i="5" s="1"/>
  <c r="E142" i="5"/>
  <c r="F142" i="5" s="1"/>
  <c r="G142" i="5" s="1"/>
  <c r="E143" i="5"/>
  <c r="F143" i="5" s="1"/>
  <c r="G143" i="5" s="1"/>
  <c r="E144" i="5"/>
  <c r="F144" i="5" s="1"/>
  <c r="G144" i="5" s="1"/>
  <c r="E145" i="5"/>
  <c r="F145" i="5" s="1"/>
  <c r="G145" i="5" s="1"/>
  <c r="E146" i="5"/>
  <c r="F146" i="5" s="1"/>
  <c r="G146" i="5" s="1"/>
  <c r="E147" i="5"/>
  <c r="F147" i="5" s="1"/>
  <c r="G147" i="5" s="1"/>
  <c r="E148" i="5"/>
  <c r="F148" i="5" s="1"/>
  <c r="G148" i="5" s="1"/>
  <c r="E149" i="5"/>
  <c r="F149" i="5" s="1"/>
  <c r="G149" i="5" s="1"/>
  <c r="E150" i="5"/>
  <c r="F150" i="5" s="1"/>
  <c r="G150" i="5" s="1"/>
  <c r="E151" i="5"/>
  <c r="F151" i="5" s="1"/>
  <c r="G151" i="5" s="1"/>
  <c r="E152" i="5"/>
  <c r="F152" i="5" s="1"/>
  <c r="G152" i="5" s="1"/>
  <c r="E153" i="5"/>
  <c r="F153" i="5" s="1"/>
  <c r="G153" i="5" s="1"/>
  <c r="E154" i="5"/>
  <c r="F154" i="5" s="1"/>
  <c r="G154" i="5" s="1"/>
  <c r="E155" i="5"/>
  <c r="F155" i="5" s="1"/>
  <c r="G155" i="5" s="1"/>
  <c r="E156" i="5"/>
  <c r="F156" i="5" s="1"/>
  <c r="G156" i="5" s="1"/>
  <c r="E132" i="5"/>
  <c r="F132" i="5" s="1"/>
  <c r="G132" i="5" s="1"/>
  <c r="E104" i="4"/>
  <c r="F104" i="4" s="1"/>
  <c r="G104" i="4" s="1"/>
  <c r="E129" i="3"/>
  <c r="F129" i="3" s="1"/>
  <c r="G129" i="3" s="1"/>
  <c r="E23" i="10"/>
  <c r="E24" i="10"/>
  <c r="E25" i="10"/>
  <c r="E26" i="10"/>
  <c r="E22" i="10"/>
  <c r="E82" i="4"/>
  <c r="F82" i="4" s="1"/>
  <c r="G82" i="4" s="1"/>
  <c r="E83" i="4"/>
  <c r="F83" i="4" s="1"/>
  <c r="G83" i="4" s="1"/>
  <c r="E84" i="4"/>
  <c r="F84" i="4" s="1"/>
  <c r="G84" i="4" s="1"/>
  <c r="E85" i="4"/>
  <c r="F85" i="4" s="1"/>
  <c r="G85" i="4" s="1"/>
  <c r="E86" i="4"/>
  <c r="F86" i="4" s="1"/>
  <c r="G86" i="4" s="1"/>
  <c r="E87" i="4"/>
  <c r="F87" i="4" s="1"/>
  <c r="G87" i="4" s="1"/>
  <c r="E88" i="4"/>
  <c r="F88" i="4" s="1"/>
  <c r="G88" i="4" s="1"/>
  <c r="E89" i="4"/>
  <c r="F89" i="4" s="1"/>
  <c r="G89" i="4" s="1"/>
  <c r="E90" i="4"/>
  <c r="F90" i="4" s="1"/>
  <c r="G90" i="4" s="1"/>
  <c r="E91" i="4"/>
  <c r="F91" i="4" s="1"/>
  <c r="G91" i="4" s="1"/>
  <c r="E92" i="4"/>
  <c r="F92" i="4" s="1"/>
  <c r="G92" i="4" s="1"/>
  <c r="E93" i="4"/>
  <c r="F93" i="4" s="1"/>
  <c r="G93" i="4" s="1"/>
  <c r="E94" i="4"/>
  <c r="F94" i="4" s="1"/>
  <c r="G94" i="4" s="1"/>
  <c r="E95" i="4"/>
  <c r="F95" i="4" s="1"/>
  <c r="G95" i="4" s="1"/>
  <c r="E96" i="4"/>
  <c r="F96" i="4" s="1"/>
  <c r="G96" i="4" s="1"/>
  <c r="E97" i="4"/>
  <c r="F97" i="4" s="1"/>
  <c r="G97" i="4" s="1"/>
  <c r="E98" i="4"/>
  <c r="F98" i="4" s="1"/>
  <c r="G98" i="4" s="1"/>
  <c r="E99" i="4"/>
  <c r="F99" i="4" s="1"/>
  <c r="G99" i="4" s="1"/>
  <c r="E100" i="4"/>
  <c r="F100" i="4" s="1"/>
  <c r="G100" i="4" s="1"/>
  <c r="E101" i="4"/>
  <c r="F101" i="4" s="1"/>
  <c r="G101" i="4" s="1"/>
  <c r="E102" i="4"/>
  <c r="F102" i="4" s="1"/>
  <c r="G102" i="4" s="1"/>
  <c r="E103" i="4"/>
  <c r="F103" i="4" s="1"/>
  <c r="G103" i="4" s="1"/>
  <c r="E105" i="4"/>
  <c r="F105" i="4" s="1"/>
  <c r="G105" i="4" s="1"/>
  <c r="E81" i="4"/>
  <c r="F81" i="4" s="1"/>
  <c r="E107" i="3"/>
  <c r="C6" i="19" s="1"/>
  <c r="E6" i="19" s="1"/>
  <c r="F6" i="19" s="1"/>
  <c r="E108" i="3"/>
  <c r="F108" i="3" s="1"/>
  <c r="G108" i="3" s="1"/>
  <c r="E109" i="3"/>
  <c r="F109" i="3" s="1"/>
  <c r="G109" i="3" s="1"/>
  <c r="E110" i="3"/>
  <c r="F110" i="3" s="1"/>
  <c r="G110" i="3" s="1"/>
  <c r="E111" i="3"/>
  <c r="F111" i="3" s="1"/>
  <c r="G111" i="3" s="1"/>
  <c r="E112" i="3"/>
  <c r="F112" i="3" s="1"/>
  <c r="G112" i="3" s="1"/>
  <c r="E113" i="3"/>
  <c r="F113" i="3" s="1"/>
  <c r="G113" i="3" s="1"/>
  <c r="E114" i="3"/>
  <c r="F114" i="3" s="1"/>
  <c r="G114" i="3" s="1"/>
  <c r="E115" i="3"/>
  <c r="F115" i="3" s="1"/>
  <c r="G115" i="3" s="1"/>
  <c r="E116" i="3"/>
  <c r="F116" i="3" s="1"/>
  <c r="G116" i="3" s="1"/>
  <c r="E117" i="3"/>
  <c r="F117" i="3" s="1"/>
  <c r="G117" i="3" s="1"/>
  <c r="E118" i="3"/>
  <c r="F118" i="3" s="1"/>
  <c r="G118" i="3" s="1"/>
  <c r="E119" i="3"/>
  <c r="F119" i="3" s="1"/>
  <c r="G119" i="3" s="1"/>
  <c r="E120" i="3"/>
  <c r="F120" i="3" s="1"/>
  <c r="G120" i="3" s="1"/>
  <c r="E121" i="3"/>
  <c r="F121" i="3" s="1"/>
  <c r="G121" i="3" s="1"/>
  <c r="E122" i="3"/>
  <c r="F122" i="3" s="1"/>
  <c r="G122" i="3" s="1"/>
  <c r="E123" i="3"/>
  <c r="F123" i="3" s="1"/>
  <c r="G123" i="3" s="1"/>
  <c r="E124" i="3"/>
  <c r="F124" i="3" s="1"/>
  <c r="G124" i="3" s="1"/>
  <c r="E125" i="3"/>
  <c r="F125" i="3" s="1"/>
  <c r="G125" i="3" s="1"/>
  <c r="E126" i="3"/>
  <c r="F126" i="3" s="1"/>
  <c r="G126" i="3" s="1"/>
  <c r="E127" i="3"/>
  <c r="F127" i="3" s="1"/>
  <c r="G127" i="3" s="1"/>
  <c r="E128" i="3"/>
  <c r="F128" i="3" s="1"/>
  <c r="G128" i="3" s="1"/>
  <c r="E130" i="3"/>
  <c r="F130" i="3" s="1"/>
  <c r="G130" i="3" s="1"/>
  <c r="E106" i="3"/>
  <c r="E29" i="9"/>
  <c r="E30" i="9"/>
  <c r="E31" i="9"/>
  <c r="E32" i="9"/>
  <c r="E28" i="9"/>
  <c r="F106" i="3" l="1"/>
  <c r="G106" i="3" s="1"/>
  <c r="C5" i="19"/>
  <c r="F18" i="20"/>
  <c r="F26" i="20"/>
  <c r="G22" i="20"/>
  <c r="G26" i="20"/>
  <c r="F107" i="3"/>
  <c r="G107" i="3" s="1"/>
  <c r="G133" i="3" s="1"/>
  <c r="C27" i="19"/>
  <c r="E27" i="19" s="1"/>
  <c r="F27" i="19" s="1"/>
  <c r="C13" i="19"/>
  <c r="E13" i="19" s="1"/>
  <c r="F13" i="19" s="1"/>
  <c r="C29" i="19"/>
  <c r="E29" i="19" s="1"/>
  <c r="F29" i="19" s="1"/>
  <c r="C18" i="19"/>
  <c r="E18" i="19" s="1"/>
  <c r="F18" i="19" s="1"/>
  <c r="C19" i="19"/>
  <c r="E19" i="19" s="1"/>
  <c r="F19" i="19" s="1"/>
  <c r="C12" i="19"/>
  <c r="E12" i="19" s="1"/>
  <c r="F12" i="19" s="1"/>
  <c r="C8" i="19"/>
  <c r="E8" i="19" s="1"/>
  <c r="F8" i="19" s="1"/>
  <c r="F254" i="14"/>
  <c r="G254" i="14" s="1"/>
  <c r="G259" i="14" s="1"/>
  <c r="G36" i="20"/>
  <c r="F36" i="20"/>
  <c r="G14" i="20"/>
  <c r="G18" i="20"/>
  <c r="F209" i="13"/>
  <c r="F108" i="4"/>
  <c r="G209" i="13"/>
  <c r="G159" i="5"/>
  <c r="F159" i="5"/>
  <c r="C24" i="19"/>
  <c r="E24" i="19" s="1"/>
  <c r="F24" i="19" s="1"/>
  <c r="C22" i="19"/>
  <c r="E22" i="19" s="1"/>
  <c r="F22" i="19" s="1"/>
  <c r="C11" i="19"/>
  <c r="E11" i="19" s="1"/>
  <c r="F11" i="19" s="1"/>
  <c r="G81" i="4"/>
  <c r="G108" i="4" s="1"/>
  <c r="C21" i="19"/>
  <c r="E21" i="19" s="1"/>
  <c r="F21" i="19" s="1"/>
  <c r="C9" i="19"/>
  <c r="E9" i="19" s="1"/>
  <c r="F9" i="19" s="1"/>
  <c r="C28" i="19"/>
  <c r="E28" i="19" s="1"/>
  <c r="F28" i="19" s="1"/>
  <c r="F12" i="20"/>
  <c r="G12" i="20" s="1"/>
  <c r="G8" i="20"/>
  <c r="C26" i="19"/>
  <c r="E26" i="19" s="1"/>
  <c r="F26" i="19" s="1"/>
  <c r="C25" i="19"/>
  <c r="E25" i="19" s="1"/>
  <c r="F25" i="19" s="1"/>
  <c r="E5" i="19"/>
  <c r="C15" i="19"/>
  <c r="E15" i="19" s="1"/>
  <c r="F15" i="19" s="1"/>
  <c r="C14" i="19"/>
  <c r="E14" i="19" s="1"/>
  <c r="F14" i="19" s="1"/>
  <c r="C17" i="19"/>
  <c r="E17" i="19" s="1"/>
  <c r="F17" i="19" s="1"/>
  <c r="C10" i="19"/>
  <c r="E10" i="19" s="1"/>
  <c r="F10" i="19" s="1"/>
  <c r="C16" i="19"/>
  <c r="E16" i="19" s="1"/>
  <c r="F16" i="19" s="1"/>
  <c r="C20" i="19"/>
  <c r="E20" i="19" s="1"/>
  <c r="F20" i="19" s="1"/>
  <c r="C7" i="19"/>
  <c r="E7" i="19" s="1"/>
  <c r="F7" i="19" s="1"/>
  <c r="C23" i="19"/>
  <c r="E23" i="19" s="1"/>
  <c r="F23" i="19" s="1"/>
  <c r="F133" i="3" l="1"/>
  <c r="F259" i="14"/>
  <c r="C9" i="21"/>
  <c r="E30" i="19"/>
  <c r="C3" i="21" s="1"/>
  <c r="F5" i="19"/>
  <c r="F30" i="19" s="1"/>
  <c r="C8" i="21" s="1"/>
  <c r="C4" i="21" l="1"/>
</calcChain>
</file>

<file path=xl/sharedStrings.xml><?xml version="1.0" encoding="utf-8"?>
<sst xmlns="http://schemas.openxmlformats.org/spreadsheetml/2006/main" count="2420" uniqueCount="171">
  <si>
    <t>Souhrnný výkaz výměr - nábytek standardní - k nacenění</t>
  </si>
  <si>
    <t>vyšedlá pole nejsou předmětem této veřejné zakázky</t>
  </si>
  <si>
    <t>Zkratka</t>
  </si>
  <si>
    <t>Název</t>
  </si>
  <si>
    <t>Celkem ks</t>
  </si>
  <si>
    <t>Cena za ks bez DPH</t>
  </si>
  <si>
    <t>Cena celkem bez DPH</t>
  </si>
  <si>
    <t>Cena vč. DPH</t>
  </si>
  <si>
    <t>VO 1 - SP</t>
  </si>
  <si>
    <t>Stůl pracovní</t>
  </si>
  <si>
    <t>VO 2 - SPm</t>
  </si>
  <si>
    <t>Stůl pracovní menší</t>
  </si>
  <si>
    <t>VO 1-SPK</t>
  </si>
  <si>
    <t>Zásuvkový kontejner</t>
  </si>
  <si>
    <t>VE 3- Po</t>
  </si>
  <si>
    <t>Policová sestava</t>
  </si>
  <si>
    <t>VE 4- PoM</t>
  </si>
  <si>
    <t>Policová sestava menší</t>
  </si>
  <si>
    <t>Na 1</t>
  </si>
  <si>
    <t>Nástěnka</t>
  </si>
  <si>
    <t>VO 4 - ŽK</t>
  </si>
  <si>
    <t>Židle kancelářská</t>
  </si>
  <si>
    <t>VO 7 - Ti</t>
  </si>
  <si>
    <t>Skříňka pod tiskárnu</t>
  </si>
  <si>
    <t>VO 8 - SkO</t>
  </si>
  <si>
    <t>Skříň policová otevřená</t>
  </si>
  <si>
    <t>VO 9 - SkP</t>
  </si>
  <si>
    <t>Skříň policová plná</t>
  </si>
  <si>
    <t>V0 13 - NaS</t>
  </si>
  <si>
    <t>Nástavec na skříň</t>
  </si>
  <si>
    <t>VO 10 - SJ</t>
  </si>
  <si>
    <t>Stůl jednací kruhový</t>
  </si>
  <si>
    <t>VO 11 - SJ</t>
  </si>
  <si>
    <t>Stůl jednací hranatý</t>
  </si>
  <si>
    <t>VO 12 - T1</t>
  </si>
  <si>
    <t>Tabule velká</t>
  </si>
  <si>
    <t>VO 12 - T2</t>
  </si>
  <si>
    <t>Tabule malá</t>
  </si>
  <si>
    <t>VO 3 - SS</t>
  </si>
  <si>
    <t>Stůl studentský</t>
  </si>
  <si>
    <t>VO 3- SS 1,5</t>
  </si>
  <si>
    <t>Stůl studentský větší</t>
  </si>
  <si>
    <t>VO 3- SK</t>
  </si>
  <si>
    <t>Stůl katedra</t>
  </si>
  <si>
    <t>VO 5 - ŽS</t>
  </si>
  <si>
    <t>Židle studentská</t>
  </si>
  <si>
    <t>VE 1 - KL</t>
  </si>
  <si>
    <t>Kuchyňská linka</t>
  </si>
  <si>
    <t>VE 2 - Li</t>
  </si>
  <si>
    <t>Ochranná lišta na zeď 1m</t>
  </si>
  <si>
    <t>VE 5 - Ve</t>
  </si>
  <si>
    <t>Věšák 0,9m</t>
  </si>
  <si>
    <t>VO 14 - ŘP</t>
  </si>
  <si>
    <t>Řečnický pultík</t>
  </si>
  <si>
    <t>VO 15 - Vě</t>
  </si>
  <si>
    <t>Věšák stojanový</t>
  </si>
  <si>
    <t>VE 6 - VS</t>
  </si>
  <si>
    <t>Vestavěná skříň</t>
  </si>
  <si>
    <t>Celkem</t>
  </si>
  <si>
    <t>Souhrnný výkaz výměr - atypické vybavení - k nacenění</t>
  </si>
  <si>
    <t xml:space="preserve">m.č. </t>
  </si>
  <si>
    <t>Typ místnosti</t>
  </si>
  <si>
    <t>Vybavení</t>
  </si>
  <si>
    <t>Popis</t>
  </si>
  <si>
    <t>Rozměr</t>
  </si>
  <si>
    <t>Počet ks</t>
  </si>
  <si>
    <t xml:space="preserve">Cena celkem vč. DPH </t>
  </si>
  <si>
    <t>Posluchárna</t>
  </si>
  <si>
    <t>Atypická nábytková stěna</t>
  </si>
  <si>
    <t xml:space="preserve">Nábytková stěna vestavěná, materiál dtdl tl. min. 25 mm,  všechny desky policové sestavy budou řešeny z DTDL min. 25mm, povrchová úprava dub nebraska přírodní (pokud objednatel nerozhodne jinak ze standardního vzorníku), viditelné hrany ABS tl. 2mm, neviditelné hrany ABS tl. 0,5mm. Zamykací. Dolní dvířka plné, z dtdl. tl. min. 18 mm, , horní dvířka se skleněnou výplní s hliníkovým rámečkem;  vše dělené vertikálně na čtvrtiny. Jedna čtvrtina plná z dtdl s výškou 740 mm, tři čtvrtiny prosklené s rámečkem. Úchytky a kování budou v povrchové úpravě chrom, sokl o výšce  60mm z DTDL tl. min. 18mm taktéž v provedení dub nebraska přírodní. Součástí dodávky je i montáž a kotvení do zdi. Spodní skříňa je vysoká 740 mm.  Všechny skříňky, včetně prosklených,  uzamykatelné. Výškově stavitelné police. Šířka dílčích částí sestavy bude 800 mm (otvíravé na půl). Stěna bude vybavena po celé délce vodící lištou s posuvným žebříkem pro přístup do vyšších pater stěny; bude doloženo certifikátem. Typ lišty a žebříku bude vyvzorkován před dodáním.  Součástí ceny je i demontáž a likvidace stávající nábytkové stěny. </t>
  </si>
  <si>
    <t>6400 x 3500 mm x 350 mm</t>
  </si>
  <si>
    <t xml:space="preserve">Nábytková stěna vestavěná, materiál dtdl tl. min. 25 mm,  všechny desky policové sestavy budou řešeny z DTDL min. 25mm, povrchová úprava dub nebraska přírodní (pokud objednatel nerozhodne jinak ze standardního vzorníku), viditelné hrany ABS tl. 2mm, neviditelné hrany ABS tl. 0,5mm. Zamykací. Dolní dvířka plné, z dtdl. tl. min. 18 mm, , horní dvířka se skleněnou výplní s hliníkovým rámečkem;  vše dělené vertikálně na čtvrtiny. Jedna čtvrtina plná z dtdl s výškou 740 mm, tři čtvrtiny prosklené s rámečkem. Úchytky a kování budou v povrchové úpravě chrom, sokl o výšce  60mm z DTDL tl. min. 18mm v antracitové barvě. Součástí dodávky je i montáž a kotvení do zdi. Spodní skříňa je vysoká 740 mm.  Všechny skříňky, včetně prosklených,  uzamykatelné. Výškově stavitelné police. Šířka dílčích částí sestavy bude 800 mm (otvíravé na půl). Stěna bude vybavena po celé délce vodící lištou s posuvným žebříkem pro přístup do vyšších pater stěny; bude doloženo certifikátem. Typ lišty a žebříku bude vyvzorkován před dodáním.  Součástí ceny je i demontáž a likvidace stávající nábytkové stěny.  Z rozměrových důvodů budou od osy stěny všechny skříně zhotoveny na šířku 800, krajní části budou užší pro dodržení šířky stěny - řešeno zrcadlově tak, aby byly pohledově identické. </t>
  </si>
  <si>
    <t>6300 x 3500 mm x 350 mm</t>
  </si>
  <si>
    <t xml:space="preserve">Nábytková stěna vestavěná, materiál dtdl tl. min. 25 mm,  všechny desky policové sestavy budou řešeny z DTDL min. 25mm, povrchová úprava dub nebraska přírodní (pokud objednatel nerozhodne jinak ze standardního vzorníku), viditelné hrany ABS tl. 2mm, neviditelné hrany ABS tl. 0,5mm. Zamykací. Dolní dvířka plné, z dtdl. tl. min. 18 mm, , horní dvířka se skleněnou výplní s hliníkovým rámečkem;  vše dělené vertikálně na čtvrtiny. Jedna čtvrtina plná z dtdl s výškou 740 mm, tři čtvrtiny prosklené s rámečkem. Úchytky a kování budou v povrchové úpravě chrom, sokl o výšce  60mm z DTDL tl. min. 18mm v provedení taktéž dub nebraska přírodní. Součástí dodávky je i montáž a kotvení do zdi. Spodní skříňa je vysoká 740 mm.  Všechny skříňky, včetně prosklených,  uzamykatelné. Výškově stavitelné police. Šířka dílčích částí sestavy bude 800 mm (otvíravé na půl). Stěna bude vybavena po celé délce vodící lištou s posuvným žebříkem pro přístup do vyšších pater stěny; bude doloženo certifikátem. Typ lišty a žebříku bude vyvzorkován před dodáním.  Součástí ceny je i demontáž a likvidace stávající nábytkové stěny. </t>
  </si>
  <si>
    <t>6400  x 3500 mm x 350 mm</t>
  </si>
  <si>
    <t>404A</t>
  </si>
  <si>
    <t>Kabinet</t>
  </si>
  <si>
    <t>7x skříň zasklená</t>
  </si>
  <si>
    <t>VO8 - SkO skřníň otevřená, doplněná o zamykatelné prosklené dvířka v hliníkovém rámečku, dělené horizontálně 2x</t>
  </si>
  <si>
    <t>404C</t>
  </si>
  <si>
    <t>Stůl</t>
  </si>
  <si>
    <t>1/2 jednacího stolu VO 10SJ, vyrobený dle specifikace VO10SJ</t>
  </si>
  <si>
    <t>viz VO 10SJ</t>
  </si>
  <si>
    <t>Výkaz výměr - demontáže a zpětné montáže stávajícího nábytku - k nacenění</t>
  </si>
  <si>
    <t>Patro</t>
  </si>
  <si>
    <t>m.č.</t>
  </si>
  <si>
    <t>Poznámka</t>
  </si>
  <si>
    <t>Cena bez DPH za místnost</t>
  </si>
  <si>
    <t>DPH</t>
  </si>
  <si>
    <t>1.NP</t>
  </si>
  <si>
    <t>Demontáž a zpětná montáž stávajícího vybavení  dle výkresové části</t>
  </si>
  <si>
    <t>V ceně musí být zahrnuta i likvidace demontovaného vybavení, které nebude zpět instalováno</t>
  </si>
  <si>
    <t>Celkem za patro 1.NP</t>
  </si>
  <si>
    <t>2.NP</t>
  </si>
  <si>
    <t>Demontáž a likvidace stávajícího vybavení</t>
  </si>
  <si>
    <t>Celkem za patro 2.NP</t>
  </si>
  <si>
    <t>3.NP</t>
  </si>
  <si>
    <t>219A</t>
  </si>
  <si>
    <t>219B</t>
  </si>
  <si>
    <t>219C</t>
  </si>
  <si>
    <t>Celkem za patro 3.NP</t>
  </si>
  <si>
    <t>4.NP</t>
  </si>
  <si>
    <t>Celkem za patro 4.NP</t>
  </si>
  <si>
    <t>5.NP</t>
  </si>
  <si>
    <t>404B</t>
  </si>
  <si>
    <t>Celkem za patro 5.NP</t>
  </si>
  <si>
    <t>Soupis vybavení   - 1.NP</t>
  </si>
  <si>
    <t>charakteristika</t>
  </si>
  <si>
    <t>Druh nábytku</t>
  </si>
  <si>
    <t>Součet za patro: 1.NP</t>
  </si>
  <si>
    <t>Cena bez DPH</t>
  </si>
  <si>
    <t>+</t>
  </si>
  <si>
    <t>ATYP</t>
  </si>
  <si>
    <t>D+M (20,22,24,25)</t>
  </si>
  <si>
    <t>Cena celkem za patro</t>
  </si>
  <si>
    <t>Soupis vybavení - 2.NP</t>
  </si>
  <si>
    <t>Součet za patro: 2.NP</t>
  </si>
  <si>
    <t>ATYP (mč.116)</t>
  </si>
  <si>
    <t>D + M (113,115,116)</t>
  </si>
  <si>
    <t>Cena celkem:</t>
  </si>
  <si>
    <t>Soupis vybavení - 3.NP</t>
  </si>
  <si>
    <t>Součet za patro: 3.NP</t>
  </si>
  <si>
    <r>
      <t xml:space="preserve">D + M </t>
    </r>
    <r>
      <rPr>
        <sz val="10"/>
        <color theme="1"/>
        <rFont val="Calibri"/>
        <family val="2"/>
        <charset val="238"/>
        <scheme val="minor"/>
      </rPr>
      <t>(217,218,219A,219B,219C)</t>
    </r>
  </si>
  <si>
    <t>Soupis vybavení - 4.NP</t>
  </si>
  <si>
    <t>Součet za patro: 4.NP</t>
  </si>
  <si>
    <t>ATYP (317, 319)</t>
  </si>
  <si>
    <r>
      <t xml:space="preserve">D + M </t>
    </r>
    <r>
      <rPr>
        <sz val="10"/>
        <color theme="1"/>
        <rFont val="Calibri"/>
        <family val="2"/>
        <charset val="238"/>
        <scheme val="minor"/>
      </rPr>
      <t>(304,317,319,320,321,325,326)</t>
    </r>
  </si>
  <si>
    <t>Soupis vybavení   - 5.NP</t>
  </si>
  <si>
    <t>Součet za patro: 5.NP</t>
  </si>
  <si>
    <t>ATYP (404A,404C, 405)</t>
  </si>
  <si>
    <r>
      <t xml:space="preserve">D + M </t>
    </r>
    <r>
      <rPr>
        <sz val="10"/>
        <color theme="1"/>
        <rFont val="Calibri"/>
        <family val="2"/>
        <charset val="238"/>
        <scheme val="minor"/>
      </rPr>
      <t>(403, 404A,404B, 404C,405,406,407, 408,409)</t>
    </r>
  </si>
  <si>
    <t>Soupis vzorového nábytku</t>
  </si>
  <si>
    <t>UK - FF - OSIP - Rekonstrukce prostor pro doktorandská studia - projekční práce</t>
  </si>
  <si>
    <t>Značka</t>
  </si>
  <si>
    <t>Vzorová ilustrace</t>
  </si>
  <si>
    <t>Rozměry v mm</t>
  </si>
  <si>
    <t>Délka záruky</t>
  </si>
  <si>
    <t>Nábytek</t>
  </si>
  <si>
    <t>Délka</t>
  </si>
  <si>
    <t>Hloubka</t>
  </si>
  <si>
    <t>Výška</t>
  </si>
  <si>
    <t xml:space="preserve">DtDl tl. min. 25 mm,  všechny desky policové sestavy budou řešeny z DTDL min. 25mm, povrchová úprava dub nebraska přírodní (pokud objednatel nerozhodne jinak ze standardního vzorníku), viditelné hrany ABS tl. 2mm, neviditelné hrany ABS tl. 0,5mm, horní police otevřené bez skleněné výplně, úchytky a kování budou v povrchové úpravě chrom, dvířka dolních skřínek budou řešeny otvíracími  DTDL tl. min. 18mm - povrchová úprava taktéž dub nebraska přírodní, hrany ABS tl.2mm, panty a kování s tlumením ve standardu systému Blum, sokl o výšce  60mm z DTDL tl. min. 18mm v provedení dub nebraska přírodní, policová skříň bude vybavena stavitelnými kluzáky pro možnost vyrovnání podlahové nerovnosti. Součástí dodávky je i montáž a kotvení do zdi. Spodní skříňa je vysoká 740 mm.  Uzamykatelná . Výškově stavitelné police. </t>
  </si>
  <si>
    <t>60 měsíců</t>
  </si>
  <si>
    <t>Volný</t>
  </si>
  <si>
    <t xml:space="preserve">Skříňky: materiál: deska z DTDL tl. 18 mm, oboustranně laminovaná; barva : dub Nebraska přírodní (případně jiné provedení dle standardního vzorníku); kování spodních skříněk: chrom; vrchní skříňky budou tvořit dvířka o 20 mm větší ve spodní hraně než samotný korpus, to bude tvořit madlo pro otevírání dvířek. Kuchyňská deska:Materiál: deska z DTDL tl. min. 25 mm v barvě dub nebraska přírodní, hrany ABS tl. 2 mm v barvě dub nebraska přírodní;  rozměry je nutno zaměřit vždy na stavbě; Součástí ceny je dodávka i montáž včetně osazení zářivkového tělesa pod horní police. Dělení skříněk dle přiloženého obrázku. Nutno vyřezat otvory dle přívodů elektroinstalace a vody, možnost vyrovnání kuchyňské linky z důvodů nerovnosti podlahy. Dodávka a montáž vč. pákové baterie, dřezu s odkapávací plochou, a zapojení na odpad a vodu a elektřinu. Součástí dodávky není lednička. Zadní obkladová deska bude z materiálu DTDL tl. min. 18 mm, dekor stejný jako KL, spoje s deskou KL opatřeny systémovou lištou proti průsaku vody.  </t>
  </si>
  <si>
    <t>SPODNÍ SKŘÍŇKY rozměr 1200x600mm; výška 740 mm, VRCHNÍ SKŘÍNKY rozměr 1200x300 mm, Výška 1178 mm, PRACOVNÍ DESKA délka 1200 mm. Součástí dodávky a montáže je i zadní obkladová stěna mezi spodní a horní částí KL viz obrázek, ve stejné barvě jako KL</t>
  </si>
  <si>
    <t>Vestavěný</t>
  </si>
  <si>
    <t>Kontrola:</t>
  </si>
  <si>
    <t>Dle souhrnných tabulek</t>
  </si>
  <si>
    <t>bez DPH</t>
  </si>
  <si>
    <t>Dle pater</t>
  </si>
  <si>
    <t>vč. DPH</t>
  </si>
  <si>
    <t>Soupis vybavení a  AV techniky - přízemí</t>
  </si>
  <si>
    <t>AV technika</t>
  </si>
  <si>
    <t>počet ks</t>
  </si>
  <si>
    <t>AV - PV</t>
  </si>
  <si>
    <t>Plátno velké</t>
  </si>
  <si>
    <t>AV - PM</t>
  </si>
  <si>
    <t>Plátno malé</t>
  </si>
  <si>
    <t>AV - Pro</t>
  </si>
  <si>
    <t>Projektor</t>
  </si>
  <si>
    <t>AV - RepM</t>
  </si>
  <si>
    <t>2 x reproduktory</t>
  </si>
  <si>
    <t>AV - RepV</t>
  </si>
  <si>
    <t>4 x reproduktory</t>
  </si>
  <si>
    <t>Součet za patro: přízemí</t>
  </si>
  <si>
    <t>Věšák 0,8m</t>
  </si>
  <si>
    <t>Soupis vybavení a  AV techniky - 1.NP</t>
  </si>
  <si>
    <t>Soupis vybavení a  AV techniky - 2.NP</t>
  </si>
  <si>
    <t>Soupis vybavení a  AV techniky - 3.NP</t>
  </si>
  <si>
    <t>Soupis vybavení a  AV techniky - 4.NP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</si>
</sst>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6">
    <font>
      <sz val="11"/>
      <color theme="1"/>
      <name val="Calibri"/>
      <family val="2"/>
      <charset val="238"/>
      <scheme val="minor"/>
    </font>
    <font>
      <b/>
      <sz val="18"/>
      <color theme="1"/>
      <name val="Calibri"/>
      <family val="2"/>
      <charset val="238"/>
      <scheme val="minor"/>
    </font>
    <font>
      <b/>
      <sz val="12"/>
      <color theme="1"/>
      <name val="Calibri"/>
      <family val="2"/>
      <charset val="238"/>
      <scheme val="minor"/>
    </font>
    <font>
      <u/>
      <sz val="11"/>
      <color theme="10"/>
      <name val="Calibri"/>
      <family val="2"/>
      <charset val="238"/>
      <scheme val="minor"/>
    </font>
    <font>
      <b/>
      <sz val="16"/>
      <color theme="1"/>
      <name val="Calibri"/>
      <family val="2"/>
      <charset val="238"/>
      <scheme val="minor"/>
    </font>
    <font>
      <i/>
      <sz val="11"/>
      <color theme="1"/>
      <name val="Calibri"/>
      <family val="2"/>
      <charset val="238"/>
      <scheme val="minor"/>
    </font>
    <font>
      <b/>
      <i/>
      <sz val="11"/>
      <color theme="1"/>
      <name val="Calibri"/>
      <family val="2"/>
      <charset val="238"/>
      <scheme val="minor"/>
    </font>
    <font>
      <b/>
      <i/>
      <sz val="14"/>
      <color theme="1"/>
      <name val="Calibri"/>
      <family val="2"/>
      <charset val="238"/>
      <scheme val="minor"/>
    </font>
    <font>
      <b/>
      <sz val="11"/>
      <color theme="1"/>
      <name val="Calibri"/>
      <family val="2"/>
      <charset val="238"/>
      <scheme val="minor"/>
    </font>
    <font>
      <sz val="9"/>
      <color theme="1"/>
      <name val="Calibri"/>
      <family val="2"/>
      <charset val="238"/>
      <scheme val="minor"/>
    </font>
    <font>
      <sz val="22"/>
      <color theme="1"/>
      <name val="Calibri"/>
      <family val="2"/>
      <charset val="238"/>
      <scheme val="minor"/>
    </font>
    <font>
      <sz val="10"/>
      <color theme="1"/>
      <name val="Calibri"/>
      <family val="2"/>
      <charset val="238"/>
      <scheme val="minor"/>
    </font>
    <font>
      <b/>
      <sz val="14"/>
      <color theme="1"/>
      <name val="Calibri"/>
      <family val="2"/>
      <charset val="238"/>
      <scheme val="minor"/>
    </font>
    <font>
      <sz val="11"/>
      <color rgb="FFFF0000"/>
      <name val="Calibri"/>
      <family val="2"/>
      <charset val="238"/>
      <scheme val="minor"/>
    </font>
    <font>
      <sz val="11"/>
      <color theme="0" tint="-0.14999847407452621"/>
      <name val="Calibri"/>
      <family val="2"/>
      <charset val="238"/>
      <scheme val="minor"/>
    </font>
    <font>
      <b/>
      <sz val="16"/>
      <color theme="0" tint="-0.14999847407452621"/>
      <name val="Calibri"/>
      <family val="2"/>
      <charset val="238"/>
      <scheme val="minor"/>
    </font>
  </fonts>
  <fills count="3">
    <fill>
      <patternFill patternType="none"/>
    </fill>
    <fill>
      <patternFill patternType="gray125"/>
    </fill>
    <fill>
      <patternFill patternType="solid">
        <fgColor rgb="FFFFFF00"/>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right/>
      <top style="thin">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thin">
        <color indexed="64"/>
      </left>
      <right/>
      <top/>
      <bottom/>
      <diagonal/>
    </border>
  </borders>
  <cellStyleXfs count="2">
    <xf numFmtId="0" fontId="0" fillId="0" borderId="0"/>
    <xf numFmtId="0" fontId="3" fillId="0" borderId="0" applyNumberFormat="0" applyFill="0" applyBorder="0" applyAlignment="0" applyProtection="0"/>
  </cellStyleXfs>
  <cellXfs count="265">
    <xf numFmtId="0" fontId="0" fillId="0" borderId="0" xfId="0"/>
    <xf numFmtId="0" fontId="0" fillId="0" borderId="0" xfId="0" applyAlignment="1">
      <alignment wrapText="1"/>
    </xf>
    <xf numFmtId="0" fontId="0" fillId="0" borderId="1" xfId="0" applyBorder="1"/>
    <xf numFmtId="0" fontId="0" fillId="0" borderId="1" xfId="0" applyBorder="1" applyAlignment="1">
      <alignment horizontal="center" vertical="center" wrapText="1"/>
    </xf>
    <xf numFmtId="0" fontId="2" fillId="0" borderId="0" xfId="0" applyFont="1"/>
    <xf numFmtId="0" fontId="0" fillId="0" borderId="1" xfId="0" applyBorder="1" applyAlignment="1">
      <alignment horizontal="left" vertical="center"/>
    </xf>
    <xf numFmtId="0" fontId="0" fillId="0" borderId="1" xfId="0" applyBorder="1" applyAlignment="1">
      <alignment horizontal="left" vertical="center" wrapText="1"/>
    </xf>
    <xf numFmtId="0" fontId="0" fillId="0" borderId="2" xfId="0" applyBorder="1"/>
    <xf numFmtId="0" fontId="0" fillId="0" borderId="2" xfId="0" applyBorder="1" applyAlignment="1">
      <alignment horizontal="left" vertical="center" wrapText="1"/>
    </xf>
    <xf numFmtId="0" fontId="0" fillId="0" borderId="1" xfId="0" applyBorder="1" applyAlignment="1">
      <alignment vertical="center"/>
    </xf>
    <xf numFmtId="0" fontId="0" fillId="0" borderId="7" xfId="0" applyBorder="1"/>
    <xf numFmtId="0" fontId="0" fillId="0" borderId="12" xfId="0" applyBorder="1"/>
    <xf numFmtId="0" fontId="0" fillId="0" borderId="2" xfId="0" applyBorder="1" applyAlignment="1">
      <alignment vertical="center"/>
    </xf>
    <xf numFmtId="0" fontId="0" fillId="0" borderId="12" xfId="0" applyBorder="1" applyAlignment="1">
      <alignment horizontal="left" vertical="center"/>
    </xf>
    <xf numFmtId="0" fontId="0" fillId="0" borderId="1" xfId="0" applyBorder="1" applyAlignment="1">
      <alignment horizontal="left"/>
    </xf>
    <xf numFmtId="0" fontId="0" fillId="0" borderId="0" xfId="0" applyAlignment="1">
      <alignment horizontal="center" vertical="center"/>
    </xf>
    <xf numFmtId="0" fontId="0" fillId="0" borderId="0" xfId="0" applyAlignment="1">
      <alignment vertical="center"/>
    </xf>
    <xf numFmtId="0" fontId="0" fillId="0" borderId="21" xfId="0" applyBorder="1" applyAlignment="1">
      <alignment horizontal="center" vertical="center"/>
    </xf>
    <xf numFmtId="0" fontId="0" fillId="0" borderId="10" xfId="0" applyBorder="1" applyAlignment="1">
      <alignment horizontal="center" vertical="center"/>
    </xf>
    <xf numFmtId="0" fontId="0" fillId="0" borderId="13" xfId="0" applyBorder="1" applyAlignment="1">
      <alignment horizontal="center" vertical="center"/>
    </xf>
    <xf numFmtId="0" fontId="0" fillId="0" borderId="8" xfId="0" applyBorder="1" applyAlignment="1">
      <alignment horizontal="center" vertical="center"/>
    </xf>
    <xf numFmtId="0" fontId="0" fillId="0" borderId="15" xfId="0" applyBorder="1" applyAlignment="1">
      <alignment horizontal="center" vertical="center"/>
    </xf>
    <xf numFmtId="0" fontId="0" fillId="0" borderId="6" xfId="0" applyBorder="1"/>
    <xf numFmtId="0" fontId="0" fillId="0" borderId="9" xfId="0" applyBorder="1"/>
    <xf numFmtId="0" fontId="0" fillId="0" borderId="9" xfId="0" applyBorder="1" applyAlignment="1">
      <alignment horizontal="left" vertical="center"/>
    </xf>
    <xf numFmtId="0" fontId="0" fillId="0" borderId="11" xfId="0" applyBorder="1" applyAlignment="1">
      <alignment horizontal="left"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xf>
    <xf numFmtId="0" fontId="5" fillId="0" borderId="23" xfId="0" applyFont="1" applyBorder="1" applyAlignment="1">
      <alignment horizontal="center"/>
    </xf>
    <xf numFmtId="0" fontId="5" fillId="0" borderId="24" xfId="0" applyFont="1" applyBorder="1" applyAlignment="1">
      <alignment horizontal="center"/>
    </xf>
    <xf numFmtId="0" fontId="5" fillId="0" borderId="6" xfId="0" applyFont="1" applyBorder="1" applyAlignment="1">
      <alignment horizontal="center"/>
    </xf>
    <xf numFmtId="0" fontId="5" fillId="0" borderId="7" xfId="0" applyFont="1" applyBorder="1" applyAlignment="1">
      <alignment horizontal="center"/>
    </xf>
    <xf numFmtId="0" fontId="5" fillId="0" borderId="8" xfId="0" applyFont="1" applyBorder="1" applyAlignment="1">
      <alignment horizontal="center"/>
    </xf>
    <xf numFmtId="0" fontId="7" fillId="0" borderId="0" xfId="0" applyFont="1" applyAlignment="1">
      <alignment vertical="center"/>
    </xf>
    <xf numFmtId="0" fontId="0" fillId="0" borderId="11" xfId="0" applyBorder="1"/>
    <xf numFmtId="0" fontId="6" fillId="0" borderId="12" xfId="0" applyFont="1" applyBorder="1" applyAlignment="1">
      <alignment horizontal="center" vertical="center" wrapText="1"/>
    </xf>
    <xf numFmtId="0" fontId="0" fillId="0" borderId="7" xfId="0" applyBorder="1" applyAlignment="1">
      <alignment horizontal="center" vertical="center"/>
    </xf>
    <xf numFmtId="0" fontId="0" fillId="0" borderId="1" xfId="0" applyBorder="1" applyAlignment="1">
      <alignment horizontal="center" vertical="center"/>
    </xf>
    <xf numFmtId="0" fontId="0" fillId="0" borderId="12" xfId="0"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4" fillId="0" borderId="0" xfId="0" applyFont="1"/>
    <xf numFmtId="0" fontId="4" fillId="0" borderId="0" xfId="0" applyFont="1" applyAlignment="1">
      <alignment horizontal="center" vertical="center"/>
    </xf>
    <xf numFmtId="0" fontId="0" fillId="0" borderId="0" xfId="0" applyAlignment="1">
      <alignment horizontal="left" vertical="center"/>
    </xf>
    <xf numFmtId="0" fontId="5" fillId="0" borderId="17" xfId="0" applyFont="1" applyBorder="1" applyAlignment="1">
      <alignment horizontal="center" vertical="center"/>
    </xf>
    <xf numFmtId="0" fontId="5" fillId="0" borderId="16" xfId="0" applyFont="1" applyBorder="1" applyAlignment="1">
      <alignment horizontal="center" vertical="center"/>
    </xf>
    <xf numFmtId="0" fontId="5" fillId="0" borderId="32" xfId="0" applyFont="1" applyBorder="1" applyAlignment="1">
      <alignment horizontal="center"/>
    </xf>
    <xf numFmtId="164" fontId="0" fillId="0" borderId="0" xfId="0" applyNumberFormat="1"/>
    <xf numFmtId="0" fontId="0" fillId="0" borderId="9" xfId="0" applyBorder="1" applyAlignment="1">
      <alignment horizontal="center" vertical="center" wrapText="1"/>
    </xf>
    <xf numFmtId="0" fontId="1" fillId="0" borderId="0" xfId="0" applyFont="1" applyAlignment="1">
      <alignment horizontal="left" vertical="center"/>
    </xf>
    <xf numFmtId="0" fontId="5" fillId="0" borderId="35" xfId="0" applyFont="1" applyBorder="1" applyAlignment="1">
      <alignment horizontal="center"/>
    </xf>
    <xf numFmtId="0" fontId="5" fillId="0" borderId="33" xfId="0" applyFont="1" applyBorder="1" applyAlignment="1">
      <alignment horizontal="center"/>
    </xf>
    <xf numFmtId="0" fontId="0" fillId="0" borderId="2" xfId="0" applyBorder="1" applyAlignment="1">
      <alignment horizontal="left" vertical="center"/>
    </xf>
    <xf numFmtId="164" fontId="0" fillId="2" borderId="34" xfId="0" applyNumberFormat="1" applyFill="1" applyBorder="1" applyAlignment="1">
      <alignment horizontal="center"/>
    </xf>
    <xf numFmtId="164" fontId="0" fillId="2" borderId="37" xfId="0" applyNumberFormat="1" applyFill="1" applyBorder="1" applyAlignment="1">
      <alignment horizontal="center"/>
    </xf>
    <xf numFmtId="0" fontId="0" fillId="0" borderId="7" xfId="0" applyBorder="1" applyAlignment="1">
      <alignment wrapText="1"/>
    </xf>
    <xf numFmtId="0" fontId="0" fillId="0" borderId="4" xfId="0" applyBorder="1" applyAlignment="1">
      <alignment horizontal="center" vertical="center"/>
    </xf>
    <xf numFmtId="0" fontId="0" fillId="0" borderId="10" xfId="0" applyBorder="1" applyAlignment="1">
      <alignment horizontal="center" vertical="center" wrapText="1"/>
    </xf>
    <xf numFmtId="0" fontId="0" fillId="0" borderId="11" xfId="0" applyBorder="1" applyAlignment="1">
      <alignment horizontal="center" vertical="center"/>
    </xf>
    <xf numFmtId="0" fontId="0" fillId="0" borderId="1" xfId="0" applyBorder="1" applyAlignment="1">
      <alignment wrapText="1"/>
    </xf>
    <xf numFmtId="0" fontId="0" fillId="0" borderId="18" xfId="0" applyBorder="1" applyAlignment="1">
      <alignment vertical="center"/>
    </xf>
    <xf numFmtId="0" fontId="0" fillId="0" borderId="2" xfId="0" applyBorder="1" applyAlignment="1">
      <alignment wrapText="1"/>
    </xf>
    <xf numFmtId="0" fontId="0" fillId="0" borderId="2" xfId="0" applyBorder="1" applyAlignment="1">
      <alignment horizontal="center" vertical="center"/>
    </xf>
    <xf numFmtId="0" fontId="0" fillId="0" borderId="12" xfId="0" applyBorder="1" applyAlignment="1">
      <alignment vertical="center" wrapText="1"/>
    </xf>
    <xf numFmtId="0" fontId="0" fillId="0" borderId="38" xfId="0" applyBorder="1"/>
    <xf numFmtId="164" fontId="0" fillId="2" borderId="1" xfId="0" applyNumberFormat="1" applyFill="1" applyBorder="1"/>
    <xf numFmtId="164" fontId="0" fillId="0" borderId="33" xfId="0" applyNumberFormat="1" applyBorder="1" applyAlignment="1">
      <alignment horizontal="center"/>
    </xf>
    <xf numFmtId="164" fontId="0" fillId="2" borderId="3" xfId="0" applyNumberFormat="1" applyFill="1" applyBorder="1"/>
    <xf numFmtId="164" fontId="0" fillId="2" borderId="21" xfId="0" applyNumberFormat="1" applyFill="1" applyBorder="1"/>
    <xf numFmtId="164" fontId="0" fillId="2" borderId="10" xfId="0" applyNumberFormat="1" applyFill="1" applyBorder="1"/>
    <xf numFmtId="164" fontId="0" fillId="2" borderId="15" xfId="0" applyNumberFormat="1" applyFill="1" applyBorder="1"/>
    <xf numFmtId="164" fontId="0" fillId="0" borderId="25" xfId="0" applyNumberFormat="1" applyBorder="1"/>
    <xf numFmtId="0" fontId="5" fillId="0" borderId="25" xfId="0" applyFont="1" applyBorder="1" applyAlignment="1">
      <alignment horizontal="center" vertical="center" wrapText="1"/>
    </xf>
    <xf numFmtId="0" fontId="5" fillId="0" borderId="39" xfId="0" applyFont="1" applyBorder="1" applyAlignment="1">
      <alignment horizontal="center" vertical="center" wrapText="1"/>
    </xf>
    <xf numFmtId="164" fontId="0" fillId="2" borderId="46" xfId="0" applyNumberFormat="1" applyFill="1" applyBorder="1" applyAlignment="1">
      <alignment horizontal="center"/>
    </xf>
    <xf numFmtId="164" fontId="0" fillId="2" borderId="40" xfId="0" applyNumberFormat="1" applyFill="1" applyBorder="1" applyAlignment="1">
      <alignment horizontal="center"/>
    </xf>
    <xf numFmtId="164" fontId="0" fillId="2" borderId="47" xfId="0" applyNumberFormat="1" applyFill="1" applyBorder="1" applyAlignment="1">
      <alignment horizontal="center"/>
    </xf>
    <xf numFmtId="0" fontId="5" fillId="0" borderId="8" xfId="0" applyFont="1" applyBorder="1" applyAlignment="1">
      <alignment horizontal="center" vertical="center" wrapText="1"/>
    </xf>
    <xf numFmtId="164" fontId="0" fillId="0" borderId="39" xfId="0" applyNumberFormat="1" applyBorder="1" applyAlignment="1">
      <alignment horizontal="center"/>
    </xf>
    <xf numFmtId="0" fontId="8" fillId="0" borderId="24" xfId="0" applyFont="1" applyBorder="1" applyAlignment="1">
      <alignment horizontal="center"/>
    </xf>
    <xf numFmtId="0" fontId="8" fillId="0" borderId="48" xfId="0" applyFont="1" applyBorder="1" applyAlignment="1">
      <alignment horizontal="center"/>
    </xf>
    <xf numFmtId="0" fontId="8" fillId="0" borderId="44" xfId="0" applyFont="1" applyBorder="1" applyAlignment="1">
      <alignment horizontal="center"/>
    </xf>
    <xf numFmtId="0" fontId="8" fillId="0" borderId="23" xfId="0" applyFont="1" applyBorder="1" applyAlignment="1">
      <alignment horizontal="center"/>
    </xf>
    <xf numFmtId="0" fontId="9" fillId="0" borderId="4" xfId="0" applyFont="1" applyBorder="1" applyAlignment="1">
      <alignment wrapText="1"/>
    </xf>
    <xf numFmtId="0" fontId="9" fillId="0" borderId="49" xfId="0" applyFont="1" applyBorder="1" applyAlignment="1">
      <alignment wrapText="1"/>
    </xf>
    <xf numFmtId="164" fontId="0" fillId="2" borderId="50" xfId="0" applyNumberFormat="1" applyFill="1" applyBorder="1"/>
    <xf numFmtId="164" fontId="0" fillId="2" borderId="51" xfId="0" applyNumberFormat="1" applyFill="1" applyBorder="1"/>
    <xf numFmtId="0" fontId="9" fillId="0" borderId="14" xfId="0" applyFont="1" applyBorder="1" applyAlignment="1">
      <alignment wrapText="1"/>
    </xf>
    <xf numFmtId="164" fontId="0" fillId="2" borderId="52" xfId="0" applyNumberFormat="1" applyFill="1" applyBorder="1"/>
    <xf numFmtId="164" fontId="0" fillId="2" borderId="7" xfId="0" applyNumberFormat="1" applyFill="1" applyBorder="1"/>
    <xf numFmtId="164" fontId="0" fillId="2" borderId="8" xfId="0" applyNumberFormat="1" applyFill="1" applyBorder="1"/>
    <xf numFmtId="0" fontId="8" fillId="0" borderId="39" xfId="0" applyFont="1" applyBorder="1" applyAlignment="1">
      <alignment horizontal="center"/>
    </xf>
    <xf numFmtId="0" fontId="8" fillId="0" borderId="25" xfId="0" applyFont="1" applyBorder="1" applyAlignment="1">
      <alignment horizontal="center"/>
    </xf>
    <xf numFmtId="0" fontId="0" fillId="0" borderId="29" xfId="0" applyBorder="1" applyAlignment="1">
      <alignment horizontal="center" wrapText="1"/>
    </xf>
    <xf numFmtId="0" fontId="0" fillId="0" borderId="40" xfId="0" applyBorder="1" applyAlignment="1">
      <alignment horizontal="center" wrapText="1"/>
    </xf>
    <xf numFmtId="0" fontId="0" fillId="0" borderId="9" xfId="0" applyBorder="1" applyAlignment="1">
      <alignment horizontal="center" wrapText="1"/>
    </xf>
    <xf numFmtId="0" fontId="0" fillId="0" borderId="11" xfId="0" applyBorder="1" applyAlignment="1">
      <alignment horizontal="center" wrapText="1"/>
    </xf>
    <xf numFmtId="0" fontId="0" fillId="0" borderId="12" xfId="0" applyBorder="1" applyAlignment="1">
      <alignment wrapText="1"/>
    </xf>
    <xf numFmtId="0" fontId="0" fillId="0" borderId="1" xfId="0" applyBorder="1" applyAlignment="1">
      <alignment horizontal="center" wrapText="1"/>
    </xf>
    <xf numFmtId="0" fontId="0" fillId="0" borderId="7" xfId="0" applyBorder="1" applyAlignment="1">
      <alignment horizontal="center" wrapText="1"/>
    </xf>
    <xf numFmtId="164" fontId="0" fillId="0" borderId="54" xfId="0" applyNumberFormat="1" applyBorder="1"/>
    <xf numFmtId="164" fontId="0" fillId="0" borderId="5" xfId="0" applyNumberFormat="1" applyBorder="1"/>
    <xf numFmtId="164" fontId="0" fillId="0" borderId="41" xfId="0" applyNumberFormat="1" applyBorder="1"/>
    <xf numFmtId="164" fontId="0" fillId="2" borderId="6" xfId="0" applyNumberFormat="1" applyFill="1" applyBorder="1"/>
    <xf numFmtId="164" fontId="0" fillId="2" borderId="9" xfId="0" applyNumberFormat="1" applyFill="1" applyBorder="1"/>
    <xf numFmtId="0" fontId="0" fillId="0" borderId="31" xfId="0" applyBorder="1" applyAlignment="1">
      <alignment horizontal="center" vertical="center"/>
    </xf>
    <xf numFmtId="0" fontId="0" fillId="0" borderId="6" xfId="0" applyBorder="1" applyAlignment="1">
      <alignment horizontal="center" wrapText="1"/>
    </xf>
    <xf numFmtId="164" fontId="0" fillId="0" borderId="12" xfId="0" applyNumberFormat="1" applyBorder="1"/>
    <xf numFmtId="164" fontId="0" fillId="0" borderId="13" xfId="0" applyNumberFormat="1" applyBorder="1"/>
    <xf numFmtId="164" fontId="0" fillId="0" borderId="18" xfId="0" applyNumberFormat="1" applyBorder="1"/>
    <xf numFmtId="164" fontId="0" fillId="0" borderId="2" xfId="0" applyNumberFormat="1" applyBorder="1"/>
    <xf numFmtId="164" fontId="0" fillId="0" borderId="15" xfId="0" applyNumberFormat="1" applyBorder="1"/>
    <xf numFmtId="164" fontId="0" fillId="0" borderId="11" xfId="0" applyNumberFormat="1" applyBorder="1"/>
    <xf numFmtId="3" fontId="0" fillId="0" borderId="10" xfId="0" applyNumberFormat="1" applyBorder="1" applyAlignment="1">
      <alignment horizontal="center"/>
    </xf>
    <xf numFmtId="3" fontId="0" fillId="0" borderId="13" xfId="0" applyNumberFormat="1" applyBorder="1" applyAlignment="1">
      <alignment horizontal="center"/>
    </xf>
    <xf numFmtId="164" fontId="0" fillId="0" borderId="58" xfId="0" applyNumberFormat="1" applyBorder="1"/>
    <xf numFmtId="164" fontId="0" fillId="0" borderId="38" xfId="0" applyNumberFormat="1" applyBorder="1"/>
    <xf numFmtId="0" fontId="0" fillId="0" borderId="18" xfId="0" applyBorder="1" applyAlignment="1">
      <alignment horizontal="center" vertical="center"/>
    </xf>
    <xf numFmtId="164" fontId="0" fillId="0" borderId="9" xfId="0" applyNumberFormat="1" applyBorder="1"/>
    <xf numFmtId="164" fontId="0" fillId="0" borderId="10" xfId="0" applyNumberFormat="1" applyBorder="1"/>
    <xf numFmtId="0" fontId="0" fillId="0" borderId="59" xfId="0" applyBorder="1" applyAlignment="1">
      <alignment horizontal="center" vertical="center"/>
    </xf>
    <xf numFmtId="164" fontId="0" fillId="0" borderId="22" xfId="0" applyNumberFormat="1" applyBorder="1"/>
    <xf numFmtId="164" fontId="0" fillId="0" borderId="21" xfId="0" applyNumberFormat="1" applyBorder="1"/>
    <xf numFmtId="0" fontId="5" fillId="0" borderId="48" xfId="0" applyFont="1" applyBorder="1" applyAlignment="1">
      <alignment horizontal="center"/>
    </xf>
    <xf numFmtId="0" fontId="0" fillId="0" borderId="23" xfId="0" applyBorder="1"/>
    <xf numFmtId="0" fontId="0" fillId="0" borderId="25" xfId="0" applyBorder="1"/>
    <xf numFmtId="164" fontId="8" fillId="0" borderId="24" xfId="0" applyNumberFormat="1" applyFont="1" applyBorder="1"/>
    <xf numFmtId="164" fontId="8" fillId="0" borderId="25" xfId="0" applyNumberFormat="1" applyFont="1" applyBorder="1"/>
    <xf numFmtId="0" fontId="0" fillId="0" borderId="24" xfId="0" applyBorder="1"/>
    <xf numFmtId="0" fontId="0" fillId="0" borderId="31" xfId="0" applyBorder="1"/>
    <xf numFmtId="164" fontId="0" fillId="0" borderId="1" xfId="0" applyNumberFormat="1" applyBorder="1"/>
    <xf numFmtId="0" fontId="0" fillId="0" borderId="49" xfId="0" applyBorder="1" applyAlignment="1">
      <alignment horizontal="center" vertical="center"/>
    </xf>
    <xf numFmtId="0" fontId="0" fillId="0" borderId="18" xfId="0" applyBorder="1" applyAlignment="1">
      <alignment horizontal="center"/>
    </xf>
    <xf numFmtId="0" fontId="0" fillId="0" borderId="17" xfId="0" applyBorder="1"/>
    <xf numFmtId="0" fontId="0" fillId="0" borderId="32" xfId="0" applyBorder="1"/>
    <xf numFmtId="164" fontId="8" fillId="0" borderId="19" xfId="0" applyNumberFormat="1" applyFont="1" applyBorder="1"/>
    <xf numFmtId="164" fontId="8" fillId="0" borderId="30" xfId="0" applyNumberFormat="1" applyFont="1" applyBorder="1"/>
    <xf numFmtId="164" fontId="8" fillId="0" borderId="39" xfId="0" applyNumberFormat="1" applyFont="1" applyBorder="1"/>
    <xf numFmtId="164" fontId="8" fillId="0" borderId="23" xfId="0" applyNumberFormat="1" applyFont="1" applyBorder="1"/>
    <xf numFmtId="164" fontId="0" fillId="0" borderId="3" xfId="0" applyNumberFormat="1" applyBorder="1"/>
    <xf numFmtId="164" fontId="12" fillId="0" borderId="0" xfId="0" applyNumberFormat="1" applyFont="1"/>
    <xf numFmtId="0" fontId="0" fillId="0" borderId="0" xfId="0" applyAlignment="1">
      <alignment horizontal="center" wrapText="1"/>
    </xf>
    <xf numFmtId="0" fontId="14" fillId="0" borderId="7" xfId="0" applyFont="1" applyBorder="1"/>
    <xf numFmtId="0" fontId="14" fillId="0" borderId="14" xfId="0" applyFont="1" applyBorder="1" applyAlignment="1">
      <alignment horizontal="center" vertical="center"/>
    </xf>
    <xf numFmtId="0" fontId="14" fillId="0" borderId="0" xfId="0" applyFont="1"/>
    <xf numFmtId="0" fontId="14" fillId="0" borderId="9" xfId="0" applyFont="1" applyBorder="1" applyAlignment="1">
      <alignment horizontal="center" vertical="center"/>
    </xf>
    <xf numFmtId="0" fontId="14" fillId="0" borderId="1" xfId="0" applyFont="1" applyBorder="1"/>
    <xf numFmtId="0" fontId="14" fillId="0" borderId="1" xfId="0" applyFont="1" applyBorder="1" applyAlignment="1">
      <alignment horizontal="center" vertical="center"/>
    </xf>
    <xf numFmtId="0" fontId="14" fillId="0" borderId="4" xfId="0" applyFont="1" applyBorder="1" applyAlignment="1">
      <alignment horizontal="center" vertical="center"/>
    </xf>
    <xf numFmtId="0" fontId="14" fillId="0" borderId="1" xfId="0" applyFont="1" applyBorder="1" applyAlignment="1">
      <alignment horizontal="left" vertical="center" wrapText="1"/>
    </xf>
    <xf numFmtId="0" fontId="14" fillId="0" borderId="9" xfId="0" applyFont="1" applyBorder="1" applyAlignment="1">
      <alignment vertical="center"/>
    </xf>
    <xf numFmtId="0" fontId="14" fillId="0" borderId="9" xfId="0" applyFont="1" applyBorder="1" applyAlignment="1">
      <alignment horizontal="left" vertical="center"/>
    </xf>
    <xf numFmtId="0" fontId="14" fillId="0" borderId="18" xfId="0" applyFont="1" applyBorder="1" applyAlignment="1">
      <alignment horizontal="left" vertical="center"/>
    </xf>
    <xf numFmtId="0" fontId="14" fillId="0" borderId="1" xfId="0" applyFont="1" applyBorder="1" applyAlignment="1">
      <alignment horizontal="left" vertical="center"/>
    </xf>
    <xf numFmtId="0" fontId="14" fillId="0" borderId="12" xfId="0" applyFont="1" applyBorder="1" applyAlignment="1">
      <alignment horizontal="left" vertical="center"/>
    </xf>
    <xf numFmtId="0" fontId="14" fillId="0" borderId="9" xfId="0" applyFont="1" applyBorder="1" applyAlignment="1">
      <alignment horizontal="center"/>
    </xf>
    <xf numFmtId="0" fontId="14" fillId="0" borderId="1" xfId="0" applyFont="1" applyBorder="1" applyAlignment="1">
      <alignment horizontal="center"/>
    </xf>
    <xf numFmtId="0" fontId="14" fillId="0" borderId="1" xfId="0" applyFont="1" applyBorder="1" applyAlignment="1">
      <alignment horizontal="left" wrapText="1"/>
    </xf>
    <xf numFmtId="3" fontId="14" fillId="0" borderId="10" xfId="0" applyNumberFormat="1" applyFont="1" applyBorder="1" applyAlignment="1">
      <alignment horizontal="center"/>
    </xf>
    <xf numFmtId="0" fontId="14" fillId="0" borderId="22" xfId="0" applyFont="1" applyBorder="1"/>
    <xf numFmtId="0" fontId="14" fillId="0" borderId="3" xfId="0" applyFont="1" applyBorder="1" applyAlignment="1">
      <alignment horizontal="left"/>
    </xf>
    <xf numFmtId="0" fontId="14" fillId="0" borderId="21" xfId="0" applyFont="1" applyBorder="1" applyAlignment="1">
      <alignment horizontal="center" vertical="center"/>
    </xf>
    <xf numFmtId="0" fontId="14" fillId="0" borderId="9" xfId="0" applyFont="1" applyBorder="1"/>
    <xf numFmtId="0" fontId="14" fillId="0" borderId="1" xfId="0" applyFont="1" applyBorder="1" applyAlignment="1">
      <alignment horizontal="left"/>
    </xf>
    <xf numFmtId="0" fontId="14" fillId="0" borderId="5" xfId="0" applyFont="1" applyBorder="1" applyAlignment="1">
      <alignment horizontal="left" vertical="center"/>
    </xf>
    <xf numFmtId="0" fontId="14" fillId="0" borderId="2" xfId="0" applyFont="1" applyBorder="1" applyAlignment="1">
      <alignment horizontal="left" vertical="center"/>
    </xf>
    <xf numFmtId="0" fontId="14" fillId="0" borderId="41" xfId="0" applyFont="1" applyBorder="1" applyAlignment="1">
      <alignment horizontal="center" vertical="center"/>
    </xf>
    <xf numFmtId="164" fontId="14" fillId="0" borderId="9" xfId="0" applyNumberFormat="1" applyFont="1" applyBorder="1"/>
    <xf numFmtId="164" fontId="14" fillId="0" borderId="10" xfId="0" applyNumberFormat="1" applyFont="1" applyBorder="1"/>
    <xf numFmtId="0" fontId="14" fillId="0" borderId="6" xfId="0" applyFont="1" applyBorder="1"/>
    <xf numFmtId="0" fontId="14" fillId="0" borderId="7" xfId="0" applyFont="1" applyBorder="1" applyAlignment="1">
      <alignment horizontal="left"/>
    </xf>
    <xf numFmtId="164" fontId="14" fillId="0" borderId="6" xfId="0" applyNumberFormat="1" applyFont="1" applyBorder="1"/>
    <xf numFmtId="164" fontId="14" fillId="0" borderId="8" xfId="0" applyNumberFormat="1" applyFont="1" applyBorder="1"/>
    <xf numFmtId="0" fontId="14" fillId="0" borderId="31" xfId="0" applyFont="1" applyBorder="1" applyAlignment="1">
      <alignment horizontal="center" vertical="center"/>
    </xf>
    <xf numFmtId="164" fontId="14" fillId="0" borderId="18" xfId="0" applyNumberFormat="1" applyFont="1" applyBorder="1"/>
    <xf numFmtId="164" fontId="14" fillId="0" borderId="15" xfId="0" applyNumberFormat="1" applyFont="1" applyBorder="1"/>
    <xf numFmtId="0" fontId="14" fillId="0" borderId="1" xfId="0" applyFont="1" applyBorder="1" applyAlignment="1">
      <alignment vertical="center"/>
    </xf>
    <xf numFmtId="0" fontId="14" fillId="0" borderId="59" xfId="0" applyFont="1" applyBorder="1" applyAlignment="1">
      <alignment horizontal="center" vertical="center"/>
    </xf>
    <xf numFmtId="164" fontId="14" fillId="0" borderId="22" xfId="0" applyNumberFormat="1" applyFont="1" applyBorder="1"/>
    <xf numFmtId="164" fontId="14" fillId="0" borderId="21" xfId="0" applyNumberFormat="1" applyFont="1" applyBorder="1"/>
    <xf numFmtId="0" fontId="14" fillId="0" borderId="60" xfId="0" applyFont="1" applyBorder="1" applyAlignment="1">
      <alignment horizontal="center" vertical="center"/>
    </xf>
    <xf numFmtId="164" fontId="14" fillId="0" borderId="53" xfId="0" applyNumberFormat="1" applyFont="1" applyBorder="1"/>
    <xf numFmtId="164" fontId="14" fillId="0" borderId="41" xfId="0" applyNumberFormat="1" applyFont="1" applyBorder="1"/>
    <xf numFmtId="0" fontId="14" fillId="0" borderId="10" xfId="0" applyFont="1" applyBorder="1" applyAlignment="1">
      <alignment horizontal="center" vertical="center"/>
    </xf>
    <xf numFmtId="0" fontId="14" fillId="0" borderId="15" xfId="0" applyFont="1" applyBorder="1" applyAlignment="1">
      <alignment horizontal="center" vertical="center"/>
    </xf>
    <xf numFmtId="0" fontId="14" fillId="0" borderId="13" xfId="0" applyFont="1" applyBorder="1" applyAlignment="1">
      <alignment horizontal="center" vertical="center"/>
    </xf>
    <xf numFmtId="0" fontId="14" fillId="0" borderId="8" xfId="0" applyFont="1" applyBorder="1" applyAlignment="1">
      <alignment horizontal="center" vertical="center"/>
    </xf>
    <xf numFmtId="164" fontId="14" fillId="0" borderId="36" xfId="0" applyNumberFormat="1" applyFont="1" applyBorder="1" applyAlignment="1">
      <alignment horizontal="center"/>
    </xf>
    <xf numFmtId="164" fontId="14" fillId="0" borderId="34" xfId="0" applyNumberFormat="1" applyFont="1" applyBorder="1" applyAlignment="1">
      <alignment horizontal="center"/>
    </xf>
    <xf numFmtId="164" fontId="14" fillId="0" borderId="37" xfId="0" applyNumberFormat="1" applyFont="1" applyBorder="1" applyAlignment="1">
      <alignment horizontal="center"/>
    </xf>
    <xf numFmtId="164" fontId="14" fillId="0" borderId="42" xfId="0" applyNumberFormat="1" applyFont="1" applyBorder="1" applyAlignment="1">
      <alignment horizontal="center"/>
    </xf>
    <xf numFmtId="164" fontId="14" fillId="0" borderId="43" xfId="0" applyNumberFormat="1" applyFont="1" applyBorder="1" applyAlignment="1">
      <alignment horizontal="center"/>
    </xf>
    <xf numFmtId="164" fontId="14" fillId="0" borderId="40" xfId="0" applyNumberFormat="1" applyFont="1" applyBorder="1" applyAlignment="1">
      <alignment horizontal="center"/>
    </xf>
    <xf numFmtId="0" fontId="14" fillId="0" borderId="3" xfId="0" applyFont="1" applyBorder="1"/>
    <xf numFmtId="0" fontId="14" fillId="0" borderId="3" xfId="0" applyFont="1" applyBorder="1" applyAlignment="1">
      <alignment horizontal="center" vertical="center"/>
    </xf>
    <xf numFmtId="164" fontId="14" fillId="0" borderId="3" xfId="0" applyNumberFormat="1" applyFont="1" applyBorder="1"/>
    <xf numFmtId="0" fontId="13" fillId="0" borderId="0" xfId="0" applyFont="1"/>
    <xf numFmtId="0" fontId="4" fillId="0" borderId="0" xfId="0" applyFont="1" applyAlignment="1">
      <alignment horizontal="center"/>
    </xf>
    <xf numFmtId="0" fontId="1" fillId="0" borderId="44" xfId="0" applyFont="1" applyBorder="1" applyAlignment="1">
      <alignment horizontal="left" vertical="center"/>
    </xf>
    <xf numFmtId="0" fontId="1" fillId="0" borderId="35" xfId="0" applyFont="1" applyBorder="1" applyAlignment="1">
      <alignment horizontal="left" vertical="center"/>
    </xf>
    <xf numFmtId="0" fontId="1" fillId="0" borderId="44" xfId="0" applyFont="1" applyBorder="1" applyAlignment="1">
      <alignment horizontal="left"/>
    </xf>
    <xf numFmtId="0" fontId="1" fillId="0" borderId="35" xfId="0" applyFont="1" applyBorder="1" applyAlignment="1">
      <alignment horizontal="left"/>
    </xf>
    <xf numFmtId="0" fontId="1" fillId="0" borderId="39" xfId="0" applyFont="1" applyBorder="1" applyAlignment="1">
      <alignment horizontal="left"/>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0" fillId="0" borderId="6" xfId="0" applyBorder="1" applyAlignment="1">
      <alignment horizontal="center" vertical="center"/>
    </xf>
    <xf numFmtId="0" fontId="0" fillId="0" borderId="9" xfId="0" applyBorder="1" applyAlignment="1">
      <alignment horizontal="center" vertical="center"/>
    </xf>
    <xf numFmtId="0" fontId="0" fillId="0" borderId="18" xfId="0" applyBorder="1" applyAlignment="1">
      <alignment horizontal="center" vertical="center"/>
    </xf>
    <xf numFmtId="0" fontId="8" fillId="0" borderId="12" xfId="0" applyFont="1" applyBorder="1" applyAlignment="1">
      <alignment horizontal="center" vertical="center" wrapText="1"/>
    </xf>
    <xf numFmtId="0" fontId="8" fillId="0" borderId="49" xfId="0" applyFont="1" applyBorder="1" applyAlignment="1">
      <alignment horizontal="center" vertical="center" wrapText="1"/>
    </xf>
    <xf numFmtId="0" fontId="0" fillId="0" borderId="17" xfId="0" applyBorder="1" applyAlignment="1">
      <alignment horizontal="center" vertical="center"/>
    </xf>
    <xf numFmtId="0" fontId="0" fillId="0" borderId="53" xfId="0" applyBorder="1" applyAlignment="1">
      <alignment horizontal="center" vertical="center"/>
    </xf>
    <xf numFmtId="0" fontId="0" fillId="0" borderId="20"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10" fillId="0" borderId="0" xfId="0" applyFont="1" applyAlignment="1">
      <alignment horizontal="center"/>
    </xf>
    <xf numFmtId="0" fontId="8" fillId="0" borderId="42" xfId="0" applyFont="1" applyBorder="1" applyAlignment="1">
      <alignment horizontal="center" vertical="center" wrapText="1"/>
    </xf>
    <xf numFmtId="0" fontId="8" fillId="0" borderId="45" xfId="0" applyFont="1" applyBorder="1" applyAlignment="1">
      <alignment horizontal="center" vertical="center" wrapText="1"/>
    </xf>
    <xf numFmtId="0" fontId="8" fillId="0" borderId="23" xfId="0" applyFont="1" applyBorder="1" applyAlignment="1">
      <alignment horizontal="center"/>
    </xf>
    <xf numFmtId="0" fontId="8" fillId="0" borderId="24" xfId="0" applyFont="1" applyBorder="1" applyAlignment="1">
      <alignment horizontal="center"/>
    </xf>
    <xf numFmtId="0" fontId="8" fillId="0" borderId="48" xfId="0" applyFont="1" applyBorder="1" applyAlignment="1">
      <alignment horizontal="center"/>
    </xf>
    <xf numFmtId="0" fontId="4" fillId="0" borderId="6" xfId="0" applyFont="1" applyBorder="1" applyAlignment="1">
      <alignment horizontal="center" vertical="center"/>
    </xf>
    <xf numFmtId="0" fontId="4" fillId="0" borderId="9" xfId="0" applyFont="1" applyBorder="1" applyAlignment="1">
      <alignment horizontal="center" vertical="center"/>
    </xf>
    <xf numFmtId="0" fontId="4" fillId="0" borderId="18" xfId="0" applyFont="1" applyBorder="1" applyAlignment="1">
      <alignment horizontal="center" vertical="center"/>
    </xf>
    <xf numFmtId="0" fontId="4" fillId="0" borderId="11" xfId="0" applyFont="1"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12" xfId="0" applyBorder="1" applyAlignment="1">
      <alignment horizontal="center" vertical="center"/>
    </xf>
    <xf numFmtId="0" fontId="15" fillId="0" borderId="6" xfId="0" applyFont="1" applyBorder="1" applyAlignment="1">
      <alignment horizontal="center" vertical="center"/>
    </xf>
    <xf numFmtId="0" fontId="15" fillId="0" borderId="9" xfId="0" applyFont="1" applyBorder="1" applyAlignment="1">
      <alignment horizontal="center" vertical="center"/>
    </xf>
    <xf numFmtId="0" fontId="15" fillId="0" borderId="18" xfId="0" applyFont="1" applyBorder="1" applyAlignment="1">
      <alignment horizontal="center" vertical="center"/>
    </xf>
    <xf numFmtId="0" fontId="15" fillId="0" borderId="11" xfId="0" applyFont="1" applyBorder="1" applyAlignment="1">
      <alignment horizontal="center" vertical="center"/>
    </xf>
    <xf numFmtId="0" fontId="14" fillId="0" borderId="7" xfId="0" applyFont="1" applyBorder="1" applyAlignment="1">
      <alignment horizontal="center" vertical="center"/>
    </xf>
    <xf numFmtId="0" fontId="14" fillId="0" borderId="1" xfId="0" applyFont="1" applyBorder="1" applyAlignment="1">
      <alignment horizontal="center" vertical="center"/>
    </xf>
    <xf numFmtId="0" fontId="14" fillId="0" borderId="4" xfId="0" applyFont="1" applyBorder="1" applyAlignment="1">
      <alignment horizontal="center" vertical="center"/>
    </xf>
    <xf numFmtId="0" fontId="14" fillId="0" borderId="31" xfId="0" applyFont="1" applyBorder="1" applyAlignment="1">
      <alignment horizontal="center" vertical="center"/>
    </xf>
    <xf numFmtId="0" fontId="14" fillId="0" borderId="12" xfId="0" applyFont="1" applyBorder="1" applyAlignment="1">
      <alignment horizontal="center" vertical="center"/>
    </xf>
    <xf numFmtId="0" fontId="8" fillId="0" borderId="23" xfId="0" applyFont="1" applyBorder="1" applyAlignment="1">
      <alignment horizontal="right" vertical="center"/>
    </xf>
    <xf numFmtId="0" fontId="8" fillId="0" borderId="24" xfId="0" applyFont="1" applyBorder="1" applyAlignment="1">
      <alignment horizontal="right" vertical="center"/>
    </xf>
    <xf numFmtId="0" fontId="8" fillId="0" borderId="25" xfId="0" applyFont="1" applyBorder="1" applyAlignment="1">
      <alignment horizontal="right" vertical="center"/>
    </xf>
    <xf numFmtId="0" fontId="14" fillId="0" borderId="2" xfId="0" applyFont="1" applyBorder="1" applyAlignment="1">
      <alignment horizontal="center" vertical="center"/>
    </xf>
    <xf numFmtId="0" fontId="4" fillId="0" borderId="22" xfId="0" applyFont="1" applyBorder="1" applyAlignment="1">
      <alignment horizontal="center" vertical="center"/>
    </xf>
    <xf numFmtId="0" fontId="0" fillId="0" borderId="3" xfId="0" applyBorder="1" applyAlignment="1">
      <alignment horizontal="center" vertical="center"/>
    </xf>
    <xf numFmtId="0" fontId="8" fillId="0" borderId="20" xfId="0" applyFont="1" applyBorder="1" applyAlignment="1">
      <alignment horizontal="right" vertical="center"/>
    </xf>
    <xf numFmtId="0" fontId="8" fillId="0" borderId="19" xfId="0" applyFont="1" applyBorder="1" applyAlignment="1">
      <alignment horizontal="right" vertical="center"/>
    </xf>
    <xf numFmtId="0" fontId="15" fillId="0" borderId="22" xfId="0" applyFont="1" applyBorder="1" applyAlignment="1">
      <alignment horizontal="center" vertical="center"/>
    </xf>
    <xf numFmtId="0" fontId="14" fillId="0" borderId="3" xfId="0" applyFont="1" applyBorder="1" applyAlignment="1">
      <alignment horizontal="center" vertical="center"/>
    </xf>
    <xf numFmtId="0" fontId="0" fillId="0" borderId="31" xfId="0" applyBorder="1" applyAlignment="1">
      <alignment horizontal="center" vertical="center"/>
    </xf>
    <xf numFmtId="0" fontId="1" fillId="0" borderId="0" xfId="0" applyFont="1" applyAlignment="1">
      <alignment horizontal="center"/>
    </xf>
    <xf numFmtId="0" fontId="0" fillId="0" borderId="0" xfId="0" applyAlignment="1">
      <alignment horizontal="center" wrapText="1"/>
    </xf>
    <xf numFmtId="0" fontId="0" fillId="0" borderId="12" xfId="0" applyBorder="1" applyAlignment="1">
      <alignment horizontal="center" vertical="center" wrapText="1"/>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8" xfId="0" applyFont="1" applyBorder="1" applyAlignment="1">
      <alignment horizontal="center" vertical="center"/>
    </xf>
    <xf numFmtId="0" fontId="6" fillId="0" borderId="13" xfId="0" applyFont="1" applyBorder="1" applyAlignment="1">
      <alignment horizontal="center" vertical="center"/>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cellXfs>
  <cellStyles count="2">
    <cellStyle name="Hyperlink" xfId="1" xr:uid="{00000000-0005-0000-0000-000000000000}"/>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577287</xdr:colOff>
      <xdr:row>6</xdr:row>
      <xdr:rowOff>155575</xdr:rowOff>
    </xdr:from>
    <xdr:to>
      <xdr:col>2</xdr:col>
      <xdr:colOff>1425575</xdr:colOff>
      <xdr:row>6</xdr:row>
      <xdr:rowOff>2032000</xdr:rowOff>
    </xdr:to>
    <xdr:pic>
      <xdr:nvPicPr>
        <xdr:cNvPr id="12" name="Obrázek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55287" y="18999200"/>
          <a:ext cx="848288" cy="1876425"/>
        </a:xfrm>
        <a:prstGeom prst="rect">
          <a:avLst/>
        </a:prstGeom>
      </xdr:spPr>
    </xdr:pic>
    <xdr:clientData/>
  </xdr:twoCellAnchor>
  <xdr:oneCellAnchor>
    <xdr:from>
      <xdr:col>2</xdr:col>
      <xdr:colOff>103184</xdr:colOff>
      <xdr:row>7</xdr:row>
      <xdr:rowOff>19050</xdr:rowOff>
    </xdr:from>
    <xdr:ext cx="1862704" cy="2282825"/>
    <xdr:pic>
      <xdr:nvPicPr>
        <xdr:cNvPr id="25" name="Obrázek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81184" y="31705550"/>
          <a:ext cx="1862704" cy="2282825"/>
        </a:xfrm>
        <a:prstGeom prst="rect">
          <a:avLst/>
        </a:prstGeom>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4"/>
  <sheetViews>
    <sheetView tabSelected="1" view="pageBreakPreview" zoomScaleNormal="100" zoomScaleSheetLayoutView="100" workbookViewId="0">
      <selection activeCell="C2" sqref="C2"/>
    </sheetView>
  </sheetViews>
  <sheetFormatPr defaultRowHeight="14.45"/>
  <cols>
    <col min="1" max="1" width="14.85546875" customWidth="1"/>
    <col min="2" max="2" width="23.42578125" bestFit="1" customWidth="1"/>
    <col min="3" max="3" width="28.7109375" customWidth="1"/>
    <col min="4" max="4" width="18.5703125" bestFit="1" customWidth="1"/>
    <col min="5" max="5" width="25" customWidth="1"/>
    <col min="6" max="6" width="18" customWidth="1"/>
  </cols>
  <sheetData>
    <row r="1" spans="1:6" ht="21">
      <c r="A1" s="198" t="s">
        <v>0</v>
      </c>
      <c r="B1" s="198"/>
      <c r="C1" s="198"/>
      <c r="D1" s="198"/>
      <c r="E1" s="198"/>
      <c r="F1" s="198"/>
    </row>
    <row r="2" spans="1:6">
      <c r="C2" s="197" t="s">
        <v>1</v>
      </c>
    </row>
    <row r="3" spans="1:6" ht="3.75" customHeight="1" thickBot="1"/>
    <row r="4" spans="1:6" ht="15" thickBot="1">
      <c r="A4" s="26" t="s">
        <v>2</v>
      </c>
      <c r="B4" s="27" t="s">
        <v>3</v>
      </c>
      <c r="C4" s="28" t="s">
        <v>4</v>
      </c>
      <c r="D4" s="51" t="s">
        <v>5</v>
      </c>
      <c r="E4" s="52" t="s">
        <v>6</v>
      </c>
      <c r="F4" s="52" t="s">
        <v>7</v>
      </c>
    </row>
    <row r="5" spans="1:6" s="145" customFormat="1">
      <c r="A5" s="160" t="s">
        <v>8</v>
      </c>
      <c r="B5" s="161" t="s">
        <v>9</v>
      </c>
      <c r="C5" s="162">
        <f>'1NP-Ná'!E106+'2NP-Ná'!E81+'3NP-Ná'!E132+'4NP-Ná'!E182+'5NP-Ná'!E232</f>
        <v>0</v>
      </c>
      <c r="D5" s="188"/>
      <c r="E5" s="189">
        <f>C5*D5</f>
        <v>0</v>
      </c>
      <c r="F5" s="189">
        <f>E5*1.21</f>
        <v>0</v>
      </c>
    </row>
    <row r="6" spans="1:6" s="145" customFormat="1">
      <c r="A6" s="163" t="s">
        <v>10</v>
      </c>
      <c r="B6" s="164" t="s">
        <v>11</v>
      </c>
      <c r="C6" s="162">
        <f>'1NP-Ná'!E107+'2NP-Ná'!E82+'3NP-Ná'!E133+'4NP-Ná'!E183+'5NP-Ná'!E233</f>
        <v>0</v>
      </c>
      <c r="D6" s="190"/>
      <c r="E6" s="189">
        <f t="shared" ref="E6:E29" si="0">C6*D6</f>
        <v>0</v>
      </c>
      <c r="F6" s="189">
        <f t="shared" ref="F6:F29" si="1">E6*1.21</f>
        <v>0</v>
      </c>
    </row>
    <row r="7" spans="1:6" s="145" customFormat="1">
      <c r="A7" s="152" t="s">
        <v>12</v>
      </c>
      <c r="B7" s="150" t="s">
        <v>13</v>
      </c>
      <c r="C7" s="162">
        <f>'1NP-Ná'!E108+'2NP-Ná'!E83+'3NP-Ná'!E134+'4NP-Ná'!E184+'5NP-Ná'!E234</f>
        <v>0</v>
      </c>
      <c r="D7" s="190"/>
      <c r="E7" s="189">
        <f t="shared" si="0"/>
        <v>0</v>
      </c>
      <c r="F7" s="189">
        <f t="shared" si="1"/>
        <v>0</v>
      </c>
    </row>
    <row r="8" spans="1:6" s="145" customFormat="1">
      <c r="A8" s="152" t="s">
        <v>14</v>
      </c>
      <c r="B8" s="154" t="s">
        <v>15</v>
      </c>
      <c r="C8" s="162">
        <f>'1NP-Ná'!E109+'2NP-Ná'!E84+'3NP-Ná'!E135+'4NP-Ná'!E185+'5NP-Ná'!E235</f>
        <v>0</v>
      </c>
      <c r="D8" s="190"/>
      <c r="E8" s="189">
        <f t="shared" si="0"/>
        <v>0</v>
      </c>
      <c r="F8" s="189">
        <f t="shared" si="1"/>
        <v>0</v>
      </c>
    </row>
    <row r="9" spans="1:6" s="145" customFormat="1">
      <c r="A9" s="152" t="s">
        <v>16</v>
      </c>
      <c r="B9" s="154" t="s">
        <v>17</v>
      </c>
      <c r="C9" s="162">
        <f>'1NP-Ná'!E110+'2NP-Ná'!E85+'3NP-Ná'!E136+'4NP-Ná'!E186+'5NP-Ná'!E236</f>
        <v>0</v>
      </c>
      <c r="D9" s="190"/>
      <c r="E9" s="189">
        <f t="shared" si="0"/>
        <v>0</v>
      </c>
      <c r="F9" s="189">
        <f t="shared" si="1"/>
        <v>0</v>
      </c>
    </row>
    <row r="10" spans="1:6" s="145" customFormat="1">
      <c r="A10" s="152" t="s">
        <v>18</v>
      </c>
      <c r="B10" s="154" t="s">
        <v>19</v>
      </c>
      <c r="C10" s="162">
        <f>'1NP-Ná'!E111+'2NP-Ná'!E86+'3NP-Ná'!E137+'4NP-Ná'!E187+'5NP-Ná'!E237</f>
        <v>0</v>
      </c>
      <c r="D10" s="190"/>
      <c r="E10" s="189">
        <f t="shared" si="0"/>
        <v>0</v>
      </c>
      <c r="F10" s="189">
        <f t="shared" si="1"/>
        <v>0</v>
      </c>
    </row>
    <row r="11" spans="1:6" s="145" customFormat="1">
      <c r="A11" s="151" t="s">
        <v>20</v>
      </c>
      <c r="B11" s="154" t="s">
        <v>21</v>
      </c>
      <c r="C11" s="162">
        <f>'1NP-Ná'!E112+'2NP-Ná'!E87+'3NP-Ná'!E138+'4NP-Ná'!E188+'5NP-Ná'!E238</f>
        <v>0</v>
      </c>
      <c r="D11" s="190"/>
      <c r="E11" s="189">
        <f t="shared" si="0"/>
        <v>0</v>
      </c>
      <c r="F11" s="189">
        <f t="shared" si="1"/>
        <v>0</v>
      </c>
    </row>
    <row r="12" spans="1:6" s="145" customFormat="1">
      <c r="A12" s="152" t="s">
        <v>22</v>
      </c>
      <c r="B12" s="154" t="s">
        <v>23</v>
      </c>
      <c r="C12" s="162">
        <f>'1NP-Ná'!E113+'2NP-Ná'!E88+'3NP-Ná'!E139+'4NP-Ná'!E189+'5NP-Ná'!E239</f>
        <v>0</v>
      </c>
      <c r="D12" s="190"/>
      <c r="E12" s="189">
        <f t="shared" si="0"/>
        <v>0</v>
      </c>
      <c r="F12" s="189">
        <f t="shared" si="1"/>
        <v>0</v>
      </c>
    </row>
    <row r="13" spans="1:6" s="145" customFormat="1">
      <c r="A13" s="151" t="s">
        <v>24</v>
      </c>
      <c r="B13" s="150" t="s">
        <v>25</v>
      </c>
      <c r="C13" s="162">
        <f>'1NP-Ná'!E114+'2NP-Ná'!E89+'3NP-Ná'!E140+'4NP-Ná'!E190+'5NP-Ná'!E240</f>
        <v>0</v>
      </c>
      <c r="D13" s="190"/>
      <c r="E13" s="189">
        <f t="shared" si="0"/>
        <v>0</v>
      </c>
      <c r="F13" s="189">
        <f t="shared" si="1"/>
        <v>0</v>
      </c>
    </row>
    <row r="14" spans="1:6" s="145" customFormat="1">
      <c r="A14" s="163" t="s">
        <v>26</v>
      </c>
      <c r="B14" s="154" t="s">
        <v>27</v>
      </c>
      <c r="C14" s="162">
        <f>'1NP-Ná'!E115+'2NP-Ná'!E90+'3NP-Ná'!E141+'4NP-Ná'!E191+'5NP-Ná'!E241</f>
        <v>0</v>
      </c>
      <c r="D14" s="190"/>
      <c r="E14" s="189">
        <f t="shared" si="0"/>
        <v>0</v>
      </c>
      <c r="F14" s="189">
        <f t="shared" si="1"/>
        <v>0</v>
      </c>
    </row>
    <row r="15" spans="1:6" s="145" customFormat="1">
      <c r="A15" s="152" t="s">
        <v>28</v>
      </c>
      <c r="B15" s="165" t="s">
        <v>29</v>
      </c>
      <c r="C15" s="162">
        <f>'1NP-Ná'!E116+'2NP-Ná'!E91+'3NP-Ná'!E142+'4NP-Ná'!E192+'5NP-Ná'!E242</f>
        <v>0</v>
      </c>
      <c r="D15" s="190"/>
      <c r="E15" s="189">
        <f t="shared" si="0"/>
        <v>0</v>
      </c>
      <c r="F15" s="189">
        <f t="shared" si="1"/>
        <v>0</v>
      </c>
    </row>
    <row r="16" spans="1:6" s="145" customFormat="1">
      <c r="A16" s="152" t="s">
        <v>30</v>
      </c>
      <c r="B16" s="154" t="s">
        <v>31</v>
      </c>
      <c r="C16" s="162">
        <f>'1NP-Ná'!E117+'2NP-Ná'!E92+'3NP-Ná'!E143+'4NP-Ná'!E193+'5NP-Ná'!E243</f>
        <v>0</v>
      </c>
      <c r="D16" s="190"/>
      <c r="E16" s="189">
        <f t="shared" si="0"/>
        <v>0</v>
      </c>
      <c r="F16" s="189">
        <f t="shared" si="1"/>
        <v>0</v>
      </c>
    </row>
    <row r="17" spans="1:6" s="145" customFormat="1">
      <c r="A17" s="152" t="s">
        <v>32</v>
      </c>
      <c r="B17" s="154" t="s">
        <v>33</v>
      </c>
      <c r="C17" s="162">
        <f>'1NP-Ná'!E118+'2NP-Ná'!E93+'3NP-Ná'!E144+'4NP-Ná'!E194+'5NP-Ná'!E244</f>
        <v>0</v>
      </c>
      <c r="D17" s="190"/>
      <c r="E17" s="189">
        <f t="shared" si="0"/>
        <v>0</v>
      </c>
      <c r="F17" s="189">
        <f t="shared" si="1"/>
        <v>0</v>
      </c>
    </row>
    <row r="18" spans="1:6" s="145" customFormat="1">
      <c r="A18" s="152" t="s">
        <v>34</v>
      </c>
      <c r="B18" s="154" t="s">
        <v>35</v>
      </c>
      <c r="C18" s="162">
        <f>'1NP-Ná'!E119+'2NP-Ná'!E94+'3NP-Ná'!E145+'4NP-Ná'!E195+'5NP-Ná'!E245</f>
        <v>0</v>
      </c>
      <c r="D18" s="190"/>
      <c r="E18" s="189">
        <f t="shared" si="0"/>
        <v>0</v>
      </c>
      <c r="F18" s="189">
        <f t="shared" si="1"/>
        <v>0</v>
      </c>
    </row>
    <row r="19" spans="1:6" s="145" customFormat="1">
      <c r="A19" s="151" t="s">
        <v>36</v>
      </c>
      <c r="B19" s="154" t="s">
        <v>37</v>
      </c>
      <c r="C19" s="162">
        <f>'1NP-Ná'!E120+'2NP-Ná'!E95+'3NP-Ná'!E146+'4NP-Ná'!E196+'5NP-Ná'!E246</f>
        <v>0</v>
      </c>
      <c r="D19" s="190"/>
      <c r="E19" s="189">
        <f t="shared" si="0"/>
        <v>0</v>
      </c>
      <c r="F19" s="189">
        <f t="shared" si="1"/>
        <v>0</v>
      </c>
    </row>
    <row r="20" spans="1:6" s="145" customFormat="1">
      <c r="A20" s="152" t="s">
        <v>38</v>
      </c>
      <c r="B20" s="154" t="s">
        <v>39</v>
      </c>
      <c r="C20" s="162">
        <f>'1NP-Ná'!E121+'2NP-Ná'!E96+'3NP-Ná'!E147+'4NP-Ná'!E197+'5NP-Ná'!E247</f>
        <v>0</v>
      </c>
      <c r="D20" s="190"/>
      <c r="E20" s="189">
        <f t="shared" si="0"/>
        <v>0</v>
      </c>
      <c r="F20" s="189">
        <f t="shared" si="1"/>
        <v>0</v>
      </c>
    </row>
    <row r="21" spans="1:6" s="145" customFormat="1">
      <c r="A21" s="152" t="s">
        <v>40</v>
      </c>
      <c r="B21" s="154" t="s">
        <v>41</v>
      </c>
      <c r="C21" s="162">
        <f>'1NP-Ná'!E122+'2NP-Ná'!E97+'3NP-Ná'!E148+'4NP-Ná'!E198+'5NP-Ná'!E248</f>
        <v>0</v>
      </c>
      <c r="D21" s="190"/>
      <c r="E21" s="189">
        <f t="shared" si="0"/>
        <v>0</v>
      </c>
      <c r="F21" s="189">
        <f t="shared" si="1"/>
        <v>0</v>
      </c>
    </row>
    <row r="22" spans="1:6" s="145" customFormat="1">
      <c r="A22" s="152" t="s">
        <v>42</v>
      </c>
      <c r="B22" s="154" t="s">
        <v>43</v>
      </c>
      <c r="C22" s="162">
        <f>'1NP-Ná'!E123+'2NP-Ná'!E98+'3NP-Ná'!E149+'4NP-Ná'!E199+'5NP-Ná'!E249</f>
        <v>0</v>
      </c>
      <c r="D22" s="190"/>
      <c r="E22" s="189">
        <f t="shared" si="0"/>
        <v>0</v>
      </c>
      <c r="F22" s="189">
        <f t="shared" si="1"/>
        <v>0</v>
      </c>
    </row>
    <row r="23" spans="1:6" s="145" customFormat="1">
      <c r="A23" s="151" t="s">
        <v>44</v>
      </c>
      <c r="B23" s="154" t="s">
        <v>45</v>
      </c>
      <c r="C23" s="162">
        <f>'1NP-Ná'!E124+'2NP-Ná'!E99+'3NP-Ná'!E150+'4NP-Ná'!E200+'5NP-Ná'!E250</f>
        <v>0</v>
      </c>
      <c r="D23" s="190"/>
      <c r="E23" s="189">
        <f t="shared" si="0"/>
        <v>0</v>
      </c>
      <c r="F23" s="189">
        <f t="shared" si="1"/>
        <v>0</v>
      </c>
    </row>
    <row r="24" spans="1:6">
      <c r="A24" s="24" t="s">
        <v>46</v>
      </c>
      <c r="B24" s="5" t="s">
        <v>47</v>
      </c>
      <c r="C24" s="17">
        <f>'1NP-Ná'!E125+'2NP-Ná'!E100+'3NP-Ná'!E151+'4NP-Ná'!E201+'5NP-Ná'!E251</f>
        <v>11</v>
      </c>
      <c r="D24" s="55">
        <v>0</v>
      </c>
      <c r="E24" s="54">
        <f t="shared" si="0"/>
        <v>0</v>
      </c>
      <c r="F24" s="54">
        <f t="shared" si="1"/>
        <v>0</v>
      </c>
    </row>
    <row r="25" spans="1:6" s="145" customFormat="1">
      <c r="A25" s="152" t="s">
        <v>48</v>
      </c>
      <c r="B25" s="154" t="s">
        <v>49</v>
      </c>
      <c r="C25" s="162">
        <f>'1NP-Ná'!E126+'2NP-Ná'!E101+'3NP-Ná'!E152+'4NP-Ná'!E202+'5NP-Ná'!E252</f>
        <v>0</v>
      </c>
      <c r="D25" s="190"/>
      <c r="E25" s="189">
        <f t="shared" si="0"/>
        <v>0</v>
      </c>
      <c r="F25" s="189">
        <f t="shared" si="1"/>
        <v>0</v>
      </c>
    </row>
    <row r="26" spans="1:6" s="145" customFormat="1">
      <c r="A26" s="152" t="s">
        <v>50</v>
      </c>
      <c r="B26" s="154" t="s">
        <v>51</v>
      </c>
      <c r="C26" s="162">
        <f>'1NP-Ná'!E127+'2NP-Ná'!E102+'3NP-Ná'!E153+'4NP-Ná'!E203+'5NP-Ná'!E253</f>
        <v>0</v>
      </c>
      <c r="D26" s="190"/>
      <c r="E26" s="189">
        <f t="shared" si="0"/>
        <v>0</v>
      </c>
      <c r="F26" s="189">
        <f t="shared" si="1"/>
        <v>0</v>
      </c>
    </row>
    <row r="27" spans="1:6" s="145" customFormat="1">
      <c r="A27" s="152" t="s">
        <v>52</v>
      </c>
      <c r="B27" s="154" t="s">
        <v>53</v>
      </c>
      <c r="C27" s="162">
        <f>'1NP-Ná'!E128+'2NP-Ná'!E103+'3NP-Ná'!E154+'4NP-Ná'!E204+'5NP-Ná'!E254</f>
        <v>0</v>
      </c>
      <c r="D27" s="190"/>
      <c r="E27" s="189">
        <f>D27*C27</f>
        <v>0</v>
      </c>
      <c r="F27" s="189">
        <f t="shared" si="1"/>
        <v>0</v>
      </c>
    </row>
    <row r="28" spans="1:6" s="145" customFormat="1">
      <c r="A28" s="152" t="s">
        <v>54</v>
      </c>
      <c r="B28" s="154" t="s">
        <v>55</v>
      </c>
      <c r="C28" s="162">
        <f>'1NP-Ná'!E129+'2NP-Ná'!E104+'3NP-Ná'!E155+'4NP-Ná'!E205+'5NP-Ná'!E255</f>
        <v>0</v>
      </c>
      <c r="D28" s="190"/>
      <c r="E28" s="189">
        <f t="shared" si="0"/>
        <v>0</v>
      </c>
      <c r="F28" s="189">
        <f t="shared" si="1"/>
        <v>0</v>
      </c>
    </row>
    <row r="29" spans="1:6" s="145" customFormat="1" ht="15" thickBot="1">
      <c r="A29" s="153" t="s">
        <v>56</v>
      </c>
      <c r="B29" s="166" t="s">
        <v>57</v>
      </c>
      <c r="C29" s="167">
        <f>'1NP-Ná'!E130+'2NP-Ná'!E105+'3NP-Ná'!E156+'4NP-Ná'!E206+'5NP-Ná'!E256</f>
        <v>0</v>
      </c>
      <c r="D29" s="191"/>
      <c r="E29" s="192">
        <f t="shared" si="0"/>
        <v>0</v>
      </c>
      <c r="F29" s="189">
        <f t="shared" si="1"/>
        <v>0</v>
      </c>
    </row>
    <row r="30" spans="1:6" ht="24" thickBot="1">
      <c r="A30" s="199" t="s">
        <v>58</v>
      </c>
      <c r="B30" s="200"/>
      <c r="C30" s="200"/>
      <c r="D30" s="67">
        <f>SUM(D5:D29)</f>
        <v>0</v>
      </c>
      <c r="E30" s="67">
        <f>SUM(E5:E29)</f>
        <v>0</v>
      </c>
      <c r="F30" s="67">
        <f>SUM(F5:F29)</f>
        <v>0</v>
      </c>
    </row>
    <row r="31" spans="1:6" ht="23.45">
      <c r="A31" s="50"/>
      <c r="D31" s="48"/>
      <c r="E31" s="48"/>
      <c r="F31" s="48"/>
    </row>
    <row r="32" spans="1:6">
      <c r="D32" s="48"/>
      <c r="E32" s="48"/>
      <c r="F32" s="48"/>
    </row>
    <row r="33" spans="4:6">
      <c r="D33" s="48"/>
      <c r="E33" s="48"/>
      <c r="F33" s="48"/>
    </row>
    <row r="34" spans="4:6">
      <c r="D34" s="48"/>
      <c r="E34" s="48"/>
      <c r="F34" s="48"/>
    </row>
  </sheetData>
  <mergeCells count="2">
    <mergeCell ref="A1:F1"/>
    <mergeCell ref="A30:C30"/>
  </mergeCells>
  <printOptions horizontalCentered="1"/>
  <pageMargins left="0.70866141732283472" right="0.70866141732283472" top="0.78740157480314965" bottom="0.78740157480314965"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9"/>
  <sheetViews>
    <sheetView workbookViewId="0">
      <selection activeCell="L16" sqref="L16"/>
    </sheetView>
  </sheetViews>
  <sheetFormatPr defaultRowHeight="14.45"/>
  <cols>
    <col min="2" max="2" width="22.28515625" bestFit="1" customWidth="1"/>
    <col min="3" max="3" width="19.42578125" bestFit="1" customWidth="1"/>
    <col min="7" max="8" width="11.42578125" bestFit="1" customWidth="1"/>
  </cols>
  <sheetData>
    <row r="1" spans="1:8">
      <c r="A1" t="s">
        <v>147</v>
      </c>
    </row>
    <row r="3" spans="1:8" ht="18.600000000000001">
      <c r="B3" t="s">
        <v>148</v>
      </c>
      <c r="C3" s="141">
        <f>'Souhrn typ - k nacenění'!E30+'Souhrn atyp  k nacenění'!G10+'Souhrn D + M'!E8+'Souhrn D + M'!E12+'Souhrn D + M'!E18+'Souhrn D + M'!E26+'Souhrn D + M'!E36</f>
        <v>0</v>
      </c>
      <c r="D3" t="s">
        <v>149</v>
      </c>
    </row>
    <row r="4" spans="1:8" ht="18.600000000000001">
      <c r="B4" t="s">
        <v>150</v>
      </c>
      <c r="C4" s="141">
        <f>'1NP-Ná'!F133+'2NP-Ná'!F108+'3NP-Ná'!F159+'4NP-Ná'!F209+'5NP-Ná'!F259</f>
        <v>0</v>
      </c>
      <c r="D4" t="s">
        <v>149</v>
      </c>
    </row>
    <row r="5" spans="1:8">
      <c r="G5" s="48"/>
    </row>
    <row r="7" spans="1:8">
      <c r="H7" s="48"/>
    </row>
    <row r="8" spans="1:8" ht="18.600000000000001">
      <c r="B8" t="s">
        <v>148</v>
      </c>
      <c r="C8" s="141">
        <f>'Souhrn typ - k nacenění'!F30+'Souhrn atyp  k nacenění'!H10+'Souhrn D + M'!G36+'Souhrn D + M'!G26+'Souhrn D + M'!G18+'Souhrn D + M'!G12+'Souhrn D + M'!G8</f>
        <v>0</v>
      </c>
      <c r="D8" t="s">
        <v>151</v>
      </c>
    </row>
    <row r="9" spans="1:8" ht="18.600000000000001">
      <c r="B9" t="s">
        <v>150</v>
      </c>
      <c r="C9" s="141">
        <f>'1NP-Ná'!G133+'2NP-Ná'!G108+'3NP-Ná'!G159+'4NP-Ná'!G209+'5NP-Ná'!G259</f>
        <v>0</v>
      </c>
      <c r="D9" t="s">
        <v>151</v>
      </c>
      <c r="G9" s="48"/>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65"/>
  <sheetViews>
    <sheetView view="pageBreakPreview" topLeftCell="A12" zoomScale="145" zoomScaleNormal="100" zoomScaleSheetLayoutView="145" workbookViewId="0">
      <selection activeCell="F19" sqref="F19"/>
    </sheetView>
  </sheetViews>
  <sheetFormatPr defaultRowHeight="14.45"/>
  <cols>
    <col min="2" max="3" width="19" customWidth="1"/>
    <col min="4" max="4" width="15.7109375" customWidth="1"/>
    <col min="8" max="8" width="10.28515625" bestFit="1" customWidth="1"/>
    <col min="14" max="14" width="11.28515625" bestFit="1" customWidth="1"/>
    <col min="15" max="15" width="23.42578125" bestFit="1" customWidth="1"/>
  </cols>
  <sheetData>
    <row r="1" spans="1:5" ht="21">
      <c r="A1" s="198" t="s">
        <v>152</v>
      </c>
      <c r="B1" s="198"/>
      <c r="C1" s="198"/>
      <c r="D1" s="198"/>
      <c r="E1" s="198"/>
    </row>
    <row r="2" spans="1:5" ht="15" thickBot="1"/>
    <row r="3" spans="1:5">
      <c r="A3" s="31" t="s">
        <v>60</v>
      </c>
      <c r="B3" s="32" t="s">
        <v>107</v>
      </c>
      <c r="C3" s="32" t="s">
        <v>2</v>
      </c>
      <c r="D3" s="32" t="s">
        <v>153</v>
      </c>
      <c r="E3" s="33" t="s">
        <v>154</v>
      </c>
    </row>
    <row r="4" spans="1:5">
      <c r="A4" s="224">
        <v>20</v>
      </c>
      <c r="B4" s="228" t="s">
        <v>76</v>
      </c>
      <c r="C4" s="2" t="s">
        <v>155</v>
      </c>
      <c r="D4" s="2" t="s">
        <v>156</v>
      </c>
      <c r="E4" s="18">
        <v>0</v>
      </c>
    </row>
    <row r="5" spans="1:5">
      <c r="A5" s="224"/>
      <c r="B5" s="228"/>
      <c r="C5" s="2" t="s">
        <v>157</v>
      </c>
      <c r="D5" s="2" t="s">
        <v>158</v>
      </c>
      <c r="E5" s="18">
        <v>1</v>
      </c>
    </row>
    <row r="6" spans="1:5">
      <c r="A6" s="224"/>
      <c r="B6" s="228"/>
      <c r="C6" s="2" t="s">
        <v>159</v>
      </c>
      <c r="D6" s="2" t="s">
        <v>160</v>
      </c>
      <c r="E6" s="18">
        <v>1</v>
      </c>
    </row>
    <row r="7" spans="1:5">
      <c r="A7" s="224"/>
      <c r="B7" s="228"/>
      <c r="C7" s="2" t="s">
        <v>161</v>
      </c>
      <c r="D7" s="2" t="s">
        <v>162</v>
      </c>
      <c r="E7" s="18">
        <v>1</v>
      </c>
    </row>
    <row r="8" spans="1:5" ht="15" thickBot="1">
      <c r="A8" s="226"/>
      <c r="B8" s="230"/>
      <c r="C8" s="11" t="s">
        <v>163</v>
      </c>
      <c r="D8" s="11" t="s">
        <v>164</v>
      </c>
      <c r="E8" s="19">
        <v>0</v>
      </c>
    </row>
    <row r="9" spans="1:5">
      <c r="A9" s="223">
        <v>22</v>
      </c>
      <c r="B9" s="227" t="s">
        <v>76</v>
      </c>
      <c r="C9" s="10" t="s">
        <v>155</v>
      </c>
      <c r="D9" s="10" t="s">
        <v>156</v>
      </c>
      <c r="E9" s="20">
        <v>0</v>
      </c>
    </row>
    <row r="10" spans="1:5">
      <c r="A10" s="224"/>
      <c r="B10" s="228"/>
      <c r="C10" s="2" t="s">
        <v>157</v>
      </c>
      <c r="D10" s="2" t="s">
        <v>158</v>
      </c>
      <c r="E10" s="18">
        <v>1</v>
      </c>
    </row>
    <row r="11" spans="1:5">
      <c r="A11" s="224"/>
      <c r="B11" s="228"/>
      <c r="C11" s="2" t="s">
        <v>159</v>
      </c>
      <c r="D11" s="2" t="s">
        <v>160</v>
      </c>
      <c r="E11" s="18">
        <v>1</v>
      </c>
    </row>
    <row r="12" spans="1:5">
      <c r="A12" s="224"/>
      <c r="B12" s="228"/>
      <c r="C12" s="2" t="s">
        <v>161</v>
      </c>
      <c r="D12" s="2" t="s">
        <v>162</v>
      </c>
      <c r="E12" s="18">
        <v>1</v>
      </c>
    </row>
    <row r="13" spans="1:5" ht="15" thickBot="1">
      <c r="A13" s="226"/>
      <c r="B13" s="230"/>
      <c r="C13" s="11" t="s">
        <v>163</v>
      </c>
      <c r="D13" s="11" t="s">
        <v>164</v>
      </c>
      <c r="E13" s="19">
        <v>0</v>
      </c>
    </row>
    <row r="14" spans="1:5">
      <c r="A14" s="224">
        <v>24</v>
      </c>
      <c r="B14" s="228" t="s">
        <v>76</v>
      </c>
      <c r="C14" s="2" t="s">
        <v>155</v>
      </c>
      <c r="D14" s="2" t="s">
        <v>156</v>
      </c>
      <c r="E14" s="18">
        <v>0</v>
      </c>
    </row>
    <row r="15" spans="1:5">
      <c r="A15" s="224"/>
      <c r="B15" s="228"/>
      <c r="C15" s="2" t="s">
        <v>157</v>
      </c>
      <c r="D15" s="2" t="s">
        <v>158</v>
      </c>
      <c r="E15" s="18">
        <v>1</v>
      </c>
    </row>
    <row r="16" spans="1:5">
      <c r="A16" s="224"/>
      <c r="B16" s="228"/>
      <c r="C16" s="2" t="s">
        <v>159</v>
      </c>
      <c r="D16" s="2" t="s">
        <v>160</v>
      </c>
      <c r="E16" s="18">
        <v>1</v>
      </c>
    </row>
    <row r="17" spans="1:5">
      <c r="A17" s="224"/>
      <c r="B17" s="228"/>
      <c r="C17" s="2" t="s">
        <v>161</v>
      </c>
      <c r="D17" s="2" t="s">
        <v>162</v>
      </c>
      <c r="E17" s="18">
        <v>1</v>
      </c>
    </row>
    <row r="18" spans="1:5" ht="15" thickBot="1">
      <c r="A18" s="225"/>
      <c r="B18" s="229"/>
      <c r="C18" s="7" t="s">
        <v>163</v>
      </c>
      <c r="D18" s="7" t="s">
        <v>164</v>
      </c>
      <c r="E18" s="21">
        <v>0</v>
      </c>
    </row>
    <row r="19" spans="1:5">
      <c r="A19" s="223">
        <v>25</v>
      </c>
      <c r="B19" s="227" t="s">
        <v>76</v>
      </c>
      <c r="C19" s="10" t="s">
        <v>155</v>
      </c>
      <c r="D19" s="10" t="s">
        <v>156</v>
      </c>
      <c r="E19" s="20">
        <v>0</v>
      </c>
    </row>
    <row r="20" spans="1:5">
      <c r="A20" s="224"/>
      <c r="B20" s="228"/>
      <c r="C20" s="2" t="s">
        <v>157</v>
      </c>
      <c r="D20" s="2" t="s">
        <v>158</v>
      </c>
      <c r="E20" s="18">
        <v>0</v>
      </c>
    </row>
    <row r="21" spans="1:5">
      <c r="A21" s="224"/>
      <c r="B21" s="228"/>
      <c r="C21" s="2" t="s">
        <v>159</v>
      </c>
      <c r="D21" s="2" t="s">
        <v>160</v>
      </c>
      <c r="E21" s="18">
        <v>0</v>
      </c>
    </row>
    <row r="22" spans="1:5">
      <c r="A22" s="224"/>
      <c r="B22" s="228"/>
      <c r="C22" s="2" t="s">
        <v>161</v>
      </c>
      <c r="D22" s="2" t="s">
        <v>162</v>
      </c>
      <c r="E22" s="18">
        <v>0</v>
      </c>
    </row>
    <row r="23" spans="1:5" ht="15" thickBot="1">
      <c r="A23" s="226"/>
      <c r="B23" s="230"/>
      <c r="C23" s="11" t="s">
        <v>163</v>
      </c>
      <c r="D23" s="11" t="s">
        <v>164</v>
      </c>
      <c r="E23" s="19">
        <v>0</v>
      </c>
    </row>
    <row r="24" spans="1:5">
      <c r="A24" s="16"/>
      <c r="B24" s="16"/>
      <c r="C24" s="16"/>
      <c r="D24" s="16"/>
      <c r="E24" s="16"/>
    </row>
    <row r="25" spans="1:5">
      <c r="A25" s="16"/>
      <c r="B25" s="16"/>
      <c r="C25" s="16"/>
      <c r="D25" s="16"/>
      <c r="E25" s="16"/>
    </row>
    <row r="26" spans="1:5" ht="18.600000000000001">
      <c r="A26" s="34" t="s">
        <v>165</v>
      </c>
      <c r="B26" s="16"/>
      <c r="C26" s="16"/>
      <c r="D26" s="16"/>
      <c r="E26" s="16"/>
    </row>
    <row r="27" spans="1:5" ht="15" thickBot="1">
      <c r="A27" s="16"/>
      <c r="B27" s="16"/>
      <c r="C27" s="16"/>
      <c r="D27" s="16"/>
      <c r="E27" s="16"/>
    </row>
    <row r="28" spans="1:5">
      <c r="A28" s="16"/>
      <c r="B28" s="16"/>
      <c r="C28" s="22" t="s">
        <v>155</v>
      </c>
      <c r="D28" s="10" t="s">
        <v>156</v>
      </c>
      <c r="E28" s="20">
        <f>E4+E9+E14+E19</f>
        <v>0</v>
      </c>
    </row>
    <row r="29" spans="1:5">
      <c r="A29" s="16"/>
      <c r="B29" s="16"/>
      <c r="C29" s="23" t="s">
        <v>157</v>
      </c>
      <c r="D29" s="2" t="s">
        <v>158</v>
      </c>
      <c r="E29" s="18">
        <f t="shared" ref="E29:E32" si="0">E5+E10+E15+E20</f>
        <v>3</v>
      </c>
    </row>
    <row r="30" spans="1:5">
      <c r="A30" s="16"/>
      <c r="B30" s="16"/>
      <c r="C30" s="23" t="s">
        <v>159</v>
      </c>
      <c r="D30" s="2" t="s">
        <v>160</v>
      </c>
      <c r="E30" s="18">
        <f t="shared" si="0"/>
        <v>3</v>
      </c>
    </row>
    <row r="31" spans="1:5">
      <c r="A31" s="16"/>
      <c r="B31" s="16"/>
      <c r="C31" s="23" t="s">
        <v>161</v>
      </c>
      <c r="D31" s="2" t="s">
        <v>162</v>
      </c>
      <c r="E31" s="18">
        <f t="shared" si="0"/>
        <v>3</v>
      </c>
    </row>
    <row r="32" spans="1:5" ht="15" thickBot="1">
      <c r="A32" s="16"/>
      <c r="B32" s="16"/>
      <c r="C32" s="35" t="s">
        <v>163</v>
      </c>
      <c r="D32" s="11" t="s">
        <v>164</v>
      </c>
      <c r="E32" s="19">
        <f t="shared" si="0"/>
        <v>0</v>
      </c>
    </row>
    <row r="33" spans="1:12">
      <c r="A33" s="16"/>
      <c r="B33" s="16"/>
      <c r="C33" s="16"/>
      <c r="D33" s="16"/>
      <c r="E33" s="16"/>
    </row>
    <row r="34" spans="1:12">
      <c r="A34" s="16"/>
      <c r="B34" s="16"/>
      <c r="C34" s="16"/>
      <c r="D34" s="16"/>
      <c r="E34" s="16"/>
    </row>
    <row r="35" spans="1:12">
      <c r="A35" s="16"/>
      <c r="B35" s="16"/>
      <c r="C35" s="16"/>
      <c r="D35" s="16"/>
      <c r="E35" s="16"/>
    </row>
    <row r="36" spans="1:12">
      <c r="A36" s="16"/>
      <c r="B36" s="16"/>
      <c r="C36" s="16"/>
      <c r="D36" s="16"/>
      <c r="E36" s="16"/>
    </row>
    <row r="37" spans="1:12">
      <c r="A37" s="16"/>
      <c r="B37" s="16"/>
      <c r="C37" s="16"/>
      <c r="D37" s="16"/>
      <c r="E37" s="16"/>
    </row>
    <row r="38" spans="1:12">
      <c r="A38" s="16"/>
      <c r="B38" s="16"/>
      <c r="C38" s="16"/>
      <c r="D38" s="16"/>
      <c r="E38" s="16"/>
    </row>
    <row r="39" spans="1:12">
      <c r="A39" s="16"/>
      <c r="B39" s="16"/>
      <c r="C39" s="16"/>
      <c r="D39" s="16"/>
      <c r="E39" s="16"/>
    </row>
    <row r="40" spans="1:12">
      <c r="A40" s="16"/>
      <c r="B40" s="16"/>
      <c r="C40" s="16"/>
      <c r="D40" s="16"/>
      <c r="E40" s="16"/>
    </row>
    <row r="41" spans="1:12">
      <c r="A41" s="16"/>
      <c r="B41" s="16"/>
      <c r="C41" s="16"/>
      <c r="D41" s="16"/>
      <c r="E41" s="16"/>
    </row>
    <row r="42" spans="1:12">
      <c r="A42" s="16"/>
      <c r="B42" s="16"/>
      <c r="C42" s="16"/>
      <c r="D42" s="16"/>
      <c r="E42" s="16"/>
    </row>
    <row r="43" spans="1:12">
      <c r="A43" s="16"/>
      <c r="B43" s="16"/>
      <c r="C43" s="16"/>
      <c r="D43" s="16"/>
      <c r="E43" s="16"/>
    </row>
    <row r="44" spans="1:12">
      <c r="K44" s="2" t="s">
        <v>8</v>
      </c>
      <c r="L44" s="14" t="s">
        <v>9</v>
      </c>
    </row>
    <row r="45" spans="1:12">
      <c r="K45" s="2" t="s">
        <v>10</v>
      </c>
      <c r="L45" s="14" t="s">
        <v>11</v>
      </c>
    </row>
    <row r="46" spans="1:12" ht="57.95">
      <c r="K46" s="5" t="s">
        <v>12</v>
      </c>
      <c r="L46" s="6" t="s">
        <v>13</v>
      </c>
    </row>
    <row r="47" spans="1:12">
      <c r="K47" s="5" t="s">
        <v>14</v>
      </c>
      <c r="L47" s="5" t="s">
        <v>15</v>
      </c>
    </row>
    <row r="48" spans="1:12">
      <c r="K48" s="5" t="s">
        <v>16</v>
      </c>
      <c r="L48" s="5" t="s">
        <v>17</v>
      </c>
    </row>
    <row r="49" spans="11:12">
      <c r="K49" s="5" t="s">
        <v>18</v>
      </c>
      <c r="L49" s="5" t="s">
        <v>19</v>
      </c>
    </row>
    <row r="50" spans="11:12">
      <c r="K50" s="9" t="s">
        <v>20</v>
      </c>
      <c r="L50" s="5" t="s">
        <v>21</v>
      </c>
    </row>
    <row r="51" spans="11:12">
      <c r="K51" s="5" t="s">
        <v>22</v>
      </c>
      <c r="L51" s="5" t="s">
        <v>23</v>
      </c>
    </row>
    <row r="52" spans="11:12" ht="43.5">
      <c r="K52" s="12" t="s">
        <v>24</v>
      </c>
      <c r="L52" s="8" t="s">
        <v>25</v>
      </c>
    </row>
    <row r="53" spans="11:12">
      <c r="K53" s="2" t="s">
        <v>26</v>
      </c>
      <c r="L53" s="5" t="s">
        <v>27</v>
      </c>
    </row>
    <row r="54" spans="11:12">
      <c r="K54" s="5" t="s">
        <v>30</v>
      </c>
      <c r="L54" s="5" t="s">
        <v>31</v>
      </c>
    </row>
    <row r="55" spans="11:12">
      <c r="K55" s="5" t="s">
        <v>32</v>
      </c>
      <c r="L55" s="5" t="s">
        <v>33</v>
      </c>
    </row>
    <row r="56" spans="11:12">
      <c r="K56" s="5" t="s">
        <v>34</v>
      </c>
      <c r="L56" s="5" t="s">
        <v>35</v>
      </c>
    </row>
    <row r="57" spans="11:12">
      <c r="K57" s="9" t="s">
        <v>36</v>
      </c>
      <c r="L57" s="5" t="s">
        <v>37</v>
      </c>
    </row>
    <row r="58" spans="11:12">
      <c r="K58" s="5" t="s">
        <v>38</v>
      </c>
      <c r="L58" s="5" t="s">
        <v>39</v>
      </c>
    </row>
    <row r="59" spans="11:12">
      <c r="K59" s="5" t="s">
        <v>40</v>
      </c>
      <c r="L59" s="5" t="s">
        <v>41</v>
      </c>
    </row>
    <row r="60" spans="11:12">
      <c r="K60" s="5" t="s">
        <v>42</v>
      </c>
      <c r="L60" s="5" t="s">
        <v>43</v>
      </c>
    </row>
    <row r="61" spans="11:12">
      <c r="K61" s="9" t="s">
        <v>44</v>
      </c>
      <c r="L61" s="5" t="s">
        <v>45</v>
      </c>
    </row>
    <row r="62" spans="11:12">
      <c r="K62" s="5" t="s">
        <v>46</v>
      </c>
      <c r="L62" s="5" t="s">
        <v>47</v>
      </c>
    </row>
    <row r="63" spans="11:12">
      <c r="K63" s="5" t="s">
        <v>48</v>
      </c>
      <c r="L63" s="5" t="s">
        <v>49</v>
      </c>
    </row>
    <row r="64" spans="11:12">
      <c r="K64" s="5" t="s">
        <v>50</v>
      </c>
      <c r="L64" s="5" t="s">
        <v>166</v>
      </c>
    </row>
    <row r="65" spans="11:12">
      <c r="K65" s="5" t="s">
        <v>56</v>
      </c>
      <c r="L65" s="5" t="s">
        <v>57</v>
      </c>
    </row>
  </sheetData>
  <mergeCells count="9">
    <mergeCell ref="A19:A23"/>
    <mergeCell ref="B19:B23"/>
    <mergeCell ref="A4:A8"/>
    <mergeCell ref="B4:B8"/>
    <mergeCell ref="A1:E1"/>
    <mergeCell ref="A9:A13"/>
    <mergeCell ref="B9:B13"/>
    <mergeCell ref="A14:A18"/>
    <mergeCell ref="B14:B18"/>
  </mergeCells>
  <printOptions horizontalCentered="1"/>
  <pageMargins left="0.70866141732283472" right="0.70866141732283472" top="0.78740157480314965" bottom="0.78740157480314965" header="0.31496062992125984" footer="0.31496062992125984"/>
  <pageSetup paperSize="9" orientation="portrait" r:id="rId1"/>
  <rowBreaks count="1" manualBreakCount="1">
    <brk id="24" max="4"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6"/>
  <sheetViews>
    <sheetView view="pageBreakPreview" zoomScale="130" zoomScaleNormal="100" zoomScaleSheetLayoutView="130" workbookViewId="0">
      <selection activeCell="H20" sqref="H20"/>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167</v>
      </c>
      <c r="B1" s="198"/>
      <c r="C1" s="198"/>
      <c r="D1" s="198"/>
      <c r="E1" s="198"/>
    </row>
    <row r="2" spans="1:5" ht="15" thickBot="1"/>
    <row r="3" spans="1:5">
      <c r="A3" s="31" t="s">
        <v>60</v>
      </c>
      <c r="B3" s="32" t="s">
        <v>107</v>
      </c>
      <c r="C3" s="32" t="s">
        <v>2</v>
      </c>
      <c r="D3" s="32" t="s">
        <v>153</v>
      </c>
      <c r="E3" s="33" t="s">
        <v>154</v>
      </c>
    </row>
    <row r="4" spans="1:5">
      <c r="A4" s="224">
        <v>113</v>
      </c>
      <c r="B4" s="228" t="s">
        <v>76</v>
      </c>
      <c r="C4" s="2" t="s">
        <v>155</v>
      </c>
      <c r="D4" s="2" t="s">
        <v>156</v>
      </c>
      <c r="E4" s="18">
        <v>0</v>
      </c>
    </row>
    <row r="5" spans="1:5">
      <c r="A5" s="224"/>
      <c r="B5" s="228"/>
      <c r="C5" s="2" t="s">
        <v>157</v>
      </c>
      <c r="D5" s="2" t="s">
        <v>158</v>
      </c>
      <c r="E5" s="18">
        <v>1</v>
      </c>
    </row>
    <row r="6" spans="1:5">
      <c r="A6" s="224"/>
      <c r="B6" s="228"/>
      <c r="C6" s="2" t="s">
        <v>159</v>
      </c>
      <c r="D6" s="2" t="s">
        <v>160</v>
      </c>
      <c r="E6" s="18">
        <v>1</v>
      </c>
    </row>
    <row r="7" spans="1:5">
      <c r="A7" s="224"/>
      <c r="B7" s="228"/>
      <c r="C7" s="2" t="s">
        <v>161</v>
      </c>
      <c r="D7" s="2" t="s">
        <v>162</v>
      </c>
      <c r="E7" s="18">
        <v>1</v>
      </c>
    </row>
    <row r="8" spans="1:5" ht="15" thickBot="1">
      <c r="A8" s="226"/>
      <c r="B8" s="230"/>
      <c r="C8" s="11" t="s">
        <v>163</v>
      </c>
      <c r="D8" s="11" t="s">
        <v>164</v>
      </c>
      <c r="E8" s="19">
        <v>0</v>
      </c>
    </row>
    <row r="9" spans="1:5">
      <c r="A9" s="223">
        <v>115</v>
      </c>
      <c r="B9" s="227" t="s">
        <v>76</v>
      </c>
      <c r="C9" s="10" t="s">
        <v>155</v>
      </c>
      <c r="D9" s="10" t="s">
        <v>156</v>
      </c>
      <c r="E9" s="20">
        <v>0</v>
      </c>
    </row>
    <row r="10" spans="1:5">
      <c r="A10" s="224"/>
      <c r="B10" s="228"/>
      <c r="C10" s="2" t="s">
        <v>157</v>
      </c>
      <c r="D10" s="2" t="s">
        <v>158</v>
      </c>
      <c r="E10" s="18">
        <v>1</v>
      </c>
    </row>
    <row r="11" spans="1:5">
      <c r="A11" s="224"/>
      <c r="B11" s="228"/>
      <c r="C11" s="2" t="s">
        <v>159</v>
      </c>
      <c r="D11" s="2" t="s">
        <v>160</v>
      </c>
      <c r="E11" s="18">
        <v>1</v>
      </c>
    </row>
    <row r="12" spans="1:5">
      <c r="A12" s="224"/>
      <c r="B12" s="228"/>
      <c r="C12" s="2" t="s">
        <v>161</v>
      </c>
      <c r="D12" s="2" t="s">
        <v>162</v>
      </c>
      <c r="E12" s="18">
        <v>1</v>
      </c>
    </row>
    <row r="13" spans="1:5" ht="15" thickBot="1">
      <c r="A13" s="226"/>
      <c r="B13" s="230"/>
      <c r="C13" s="11" t="s">
        <v>163</v>
      </c>
      <c r="D13" s="11" t="s">
        <v>164</v>
      </c>
      <c r="E13" s="19">
        <v>0</v>
      </c>
    </row>
    <row r="14" spans="1:5">
      <c r="A14" s="223">
        <v>116</v>
      </c>
      <c r="B14" s="227" t="s">
        <v>67</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ht="7.5" customHeight="1">
      <c r="A19" s="16"/>
      <c r="B19" s="16"/>
      <c r="C19" s="16"/>
      <c r="D19" s="16"/>
      <c r="E19" s="16"/>
    </row>
    <row r="20" spans="1:5" ht="18.600000000000001">
      <c r="A20" s="34" t="s">
        <v>109</v>
      </c>
      <c r="B20" s="16"/>
      <c r="C20" s="16"/>
      <c r="D20" s="16"/>
      <c r="E20" s="16"/>
    </row>
    <row r="21" spans="1:5" ht="15" thickBot="1">
      <c r="A21" s="16"/>
      <c r="B21" s="16"/>
      <c r="C21" s="16"/>
      <c r="D21" s="16"/>
      <c r="E21" s="16"/>
    </row>
    <row r="22" spans="1:5">
      <c r="A22" s="16"/>
      <c r="B22" s="16"/>
      <c r="C22" s="22" t="s">
        <v>155</v>
      </c>
      <c r="D22" s="10" t="s">
        <v>156</v>
      </c>
      <c r="E22" s="20">
        <f>E4+E9+E14</f>
        <v>0</v>
      </c>
    </row>
    <row r="23" spans="1:5">
      <c r="A23" s="16"/>
      <c r="B23" s="16"/>
      <c r="C23" s="23" t="s">
        <v>157</v>
      </c>
      <c r="D23" s="2" t="s">
        <v>158</v>
      </c>
      <c r="E23" s="18">
        <f t="shared" ref="E23:E26" si="0">E5+E10+E15</f>
        <v>2</v>
      </c>
    </row>
    <row r="24" spans="1:5">
      <c r="A24" s="16"/>
      <c r="B24" s="16"/>
      <c r="C24" s="23" t="s">
        <v>159</v>
      </c>
      <c r="D24" s="2" t="s">
        <v>160</v>
      </c>
      <c r="E24" s="18">
        <f t="shared" si="0"/>
        <v>2</v>
      </c>
    </row>
    <row r="25" spans="1:5">
      <c r="A25" s="16"/>
      <c r="B25" s="16"/>
      <c r="C25" s="23" t="s">
        <v>161</v>
      </c>
      <c r="D25" s="2" t="s">
        <v>162</v>
      </c>
      <c r="E25" s="18">
        <f t="shared" si="0"/>
        <v>2</v>
      </c>
    </row>
    <row r="26" spans="1:5" ht="15" thickBot="1">
      <c r="A26" s="16"/>
      <c r="B26" s="16"/>
      <c r="C26" s="35" t="s">
        <v>163</v>
      </c>
      <c r="D26" s="11" t="s">
        <v>164</v>
      </c>
      <c r="E26" s="19">
        <f t="shared" si="0"/>
        <v>0</v>
      </c>
    </row>
  </sheetData>
  <mergeCells count="7">
    <mergeCell ref="A9:A13"/>
    <mergeCell ref="B9:B13"/>
    <mergeCell ref="A14:A18"/>
    <mergeCell ref="B14:B18"/>
    <mergeCell ref="A1:E1"/>
    <mergeCell ref="A4:A8"/>
    <mergeCell ref="B4:B8"/>
  </mergeCells>
  <printOptions horizontalCentered="1"/>
  <pageMargins left="0.70866141732283472" right="0.70866141732283472" top="0.78740157480314965" bottom="0.78740157480314965" header="0.31496062992125984" footer="0.31496062992125984"/>
  <pageSetup paperSize="9" orientation="portrait" r:id="rId1"/>
  <rowBreaks count="1" manualBreakCount="1">
    <brk id="18" max="4"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35"/>
  <sheetViews>
    <sheetView view="pageBreakPreview" topLeftCell="A4" zoomScale="130" zoomScaleNormal="100" zoomScaleSheetLayoutView="130" workbookViewId="0">
      <selection activeCell="I23" sqref="I23"/>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168</v>
      </c>
      <c r="B1" s="198"/>
      <c r="C1" s="198"/>
      <c r="D1" s="198"/>
      <c r="E1" s="198"/>
    </row>
    <row r="2" spans="1:5" ht="6.75" customHeight="1" thickBot="1"/>
    <row r="3" spans="1:5">
      <c r="A3" s="31" t="s">
        <v>60</v>
      </c>
      <c r="B3" s="32" t="s">
        <v>107</v>
      </c>
      <c r="C3" s="32" t="s">
        <v>2</v>
      </c>
      <c r="D3" s="32" t="s">
        <v>153</v>
      </c>
      <c r="E3" s="33" t="s">
        <v>154</v>
      </c>
    </row>
    <row r="4" spans="1:5">
      <c r="A4" s="224">
        <v>217</v>
      </c>
      <c r="B4" s="228" t="s">
        <v>67</v>
      </c>
      <c r="C4" s="2" t="s">
        <v>155</v>
      </c>
      <c r="D4" s="2" t="s">
        <v>156</v>
      </c>
      <c r="E4" s="18">
        <v>0</v>
      </c>
    </row>
    <row r="5" spans="1:5">
      <c r="A5" s="224"/>
      <c r="B5" s="228"/>
      <c r="C5" s="2" t="s">
        <v>157</v>
      </c>
      <c r="D5" s="2" t="s">
        <v>158</v>
      </c>
      <c r="E5" s="18">
        <v>0</v>
      </c>
    </row>
    <row r="6" spans="1:5">
      <c r="A6" s="224"/>
      <c r="B6" s="228"/>
      <c r="C6" s="2" t="s">
        <v>159</v>
      </c>
      <c r="D6" s="2" t="s">
        <v>160</v>
      </c>
      <c r="E6" s="18">
        <v>0</v>
      </c>
    </row>
    <row r="7" spans="1:5">
      <c r="A7" s="224"/>
      <c r="B7" s="228"/>
      <c r="C7" s="2" t="s">
        <v>161</v>
      </c>
      <c r="D7" s="2" t="s">
        <v>162</v>
      </c>
      <c r="E7" s="18">
        <v>0</v>
      </c>
    </row>
    <row r="8" spans="1:5" ht="15" thickBot="1">
      <c r="A8" s="226"/>
      <c r="B8" s="230"/>
      <c r="C8" s="11" t="s">
        <v>163</v>
      </c>
      <c r="D8" s="11" t="s">
        <v>164</v>
      </c>
      <c r="E8" s="19">
        <v>0</v>
      </c>
    </row>
    <row r="9" spans="1:5">
      <c r="A9" s="223">
        <v>218</v>
      </c>
      <c r="B9" s="227" t="s">
        <v>67</v>
      </c>
      <c r="C9" s="10" t="s">
        <v>155</v>
      </c>
      <c r="D9" s="10" t="s">
        <v>156</v>
      </c>
      <c r="E9" s="20">
        <v>0</v>
      </c>
    </row>
    <row r="10" spans="1:5">
      <c r="A10" s="224"/>
      <c r="B10" s="228"/>
      <c r="C10" s="2" t="s">
        <v>157</v>
      </c>
      <c r="D10" s="2" t="s">
        <v>158</v>
      </c>
      <c r="E10" s="18">
        <v>1</v>
      </c>
    </row>
    <row r="11" spans="1:5">
      <c r="A11" s="224"/>
      <c r="B11" s="228"/>
      <c r="C11" s="2" t="s">
        <v>159</v>
      </c>
      <c r="D11" s="2" t="s">
        <v>160</v>
      </c>
      <c r="E11" s="18">
        <v>1</v>
      </c>
    </row>
    <row r="12" spans="1:5">
      <c r="A12" s="224"/>
      <c r="B12" s="228"/>
      <c r="C12" s="2" t="s">
        <v>161</v>
      </c>
      <c r="D12" s="2" t="s">
        <v>162</v>
      </c>
      <c r="E12" s="18">
        <v>1</v>
      </c>
    </row>
    <row r="13" spans="1:5" ht="15" thickBot="1">
      <c r="A13" s="226"/>
      <c r="B13" s="230"/>
      <c r="C13" s="11" t="s">
        <v>163</v>
      </c>
      <c r="D13" s="11" t="s">
        <v>164</v>
      </c>
      <c r="E13" s="19">
        <v>0</v>
      </c>
    </row>
    <row r="14" spans="1:5">
      <c r="A14" s="223" t="s">
        <v>97</v>
      </c>
      <c r="B14" s="227" t="s">
        <v>76</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c r="A19" s="223" t="s">
        <v>98</v>
      </c>
      <c r="B19" s="227" t="s">
        <v>76</v>
      </c>
      <c r="C19" s="10" t="s">
        <v>155</v>
      </c>
      <c r="D19" s="10" t="s">
        <v>156</v>
      </c>
      <c r="E19" s="20">
        <v>0</v>
      </c>
    </row>
    <row r="20" spans="1:5">
      <c r="A20" s="224"/>
      <c r="B20" s="228"/>
      <c r="C20" s="2" t="s">
        <v>157</v>
      </c>
      <c r="D20" s="2" t="s">
        <v>158</v>
      </c>
      <c r="E20" s="18">
        <v>0</v>
      </c>
    </row>
    <row r="21" spans="1:5">
      <c r="A21" s="224"/>
      <c r="B21" s="228"/>
      <c r="C21" s="2" t="s">
        <v>159</v>
      </c>
      <c r="D21" s="2" t="s">
        <v>160</v>
      </c>
      <c r="E21" s="18">
        <v>0</v>
      </c>
    </row>
    <row r="22" spans="1:5">
      <c r="A22" s="224"/>
      <c r="B22" s="228"/>
      <c r="C22" s="2" t="s">
        <v>161</v>
      </c>
      <c r="D22" s="2" t="s">
        <v>162</v>
      </c>
      <c r="E22" s="18">
        <v>0</v>
      </c>
    </row>
    <row r="23" spans="1:5" ht="15" thickBot="1">
      <c r="A23" s="226"/>
      <c r="B23" s="230"/>
      <c r="C23" s="11" t="s">
        <v>163</v>
      </c>
      <c r="D23" s="11" t="s">
        <v>164</v>
      </c>
      <c r="E23" s="19">
        <v>0</v>
      </c>
    </row>
    <row r="24" spans="1:5">
      <c r="A24" s="223" t="s">
        <v>99</v>
      </c>
      <c r="B24" s="227" t="s">
        <v>76</v>
      </c>
      <c r="C24" s="10" t="s">
        <v>155</v>
      </c>
      <c r="D24" s="10" t="s">
        <v>156</v>
      </c>
      <c r="E24" s="20">
        <v>0</v>
      </c>
    </row>
    <row r="25" spans="1:5">
      <c r="A25" s="224"/>
      <c r="B25" s="228"/>
      <c r="C25" s="2" t="s">
        <v>157</v>
      </c>
      <c r="D25" s="2" t="s">
        <v>158</v>
      </c>
      <c r="E25" s="18">
        <v>0</v>
      </c>
    </row>
    <row r="26" spans="1:5">
      <c r="A26" s="224"/>
      <c r="B26" s="228"/>
      <c r="C26" s="2" t="s">
        <v>159</v>
      </c>
      <c r="D26" s="2" t="s">
        <v>160</v>
      </c>
      <c r="E26" s="18">
        <v>0</v>
      </c>
    </row>
    <row r="27" spans="1:5">
      <c r="A27" s="224"/>
      <c r="B27" s="228"/>
      <c r="C27" s="2" t="s">
        <v>161</v>
      </c>
      <c r="D27" s="2" t="s">
        <v>162</v>
      </c>
      <c r="E27" s="18">
        <v>0</v>
      </c>
    </row>
    <row r="28" spans="1:5" ht="15" thickBot="1">
      <c r="A28" s="226"/>
      <c r="B28" s="230"/>
      <c r="C28" s="11" t="s">
        <v>163</v>
      </c>
      <c r="D28" s="11" t="s">
        <v>164</v>
      </c>
      <c r="E28" s="19">
        <v>0</v>
      </c>
    </row>
    <row r="29" spans="1:5" ht="18.600000000000001">
      <c r="A29" s="34" t="s">
        <v>116</v>
      </c>
      <c r="B29" s="16"/>
      <c r="C29" s="16"/>
      <c r="D29" s="16"/>
      <c r="E29" s="16"/>
    </row>
    <row r="30" spans="1:5" ht="15" thickBot="1">
      <c r="A30" s="16"/>
      <c r="B30" s="16"/>
      <c r="C30" s="16"/>
      <c r="D30" s="16"/>
      <c r="E30" s="16"/>
    </row>
    <row r="31" spans="1:5">
      <c r="A31" s="16"/>
      <c r="B31" s="16"/>
      <c r="C31" s="22" t="s">
        <v>155</v>
      </c>
      <c r="D31" s="10" t="s">
        <v>156</v>
      </c>
      <c r="E31" s="20">
        <f>E4+E9+E14+E19+E24</f>
        <v>0</v>
      </c>
    </row>
    <row r="32" spans="1:5">
      <c r="A32" s="16"/>
      <c r="B32" s="16"/>
      <c r="C32" s="23" t="s">
        <v>157</v>
      </c>
      <c r="D32" s="2" t="s">
        <v>158</v>
      </c>
      <c r="E32" s="18">
        <f t="shared" ref="E32:E35" si="0">E5+E10+E15+E20+E25</f>
        <v>1</v>
      </c>
    </row>
    <row r="33" spans="1:5">
      <c r="A33" s="16"/>
      <c r="B33" s="16"/>
      <c r="C33" s="23" t="s">
        <v>159</v>
      </c>
      <c r="D33" s="2" t="s">
        <v>160</v>
      </c>
      <c r="E33" s="18">
        <f t="shared" si="0"/>
        <v>1</v>
      </c>
    </row>
    <row r="34" spans="1:5">
      <c r="A34" s="16"/>
      <c r="B34" s="16"/>
      <c r="C34" s="23" t="s">
        <v>161</v>
      </c>
      <c r="D34" s="2" t="s">
        <v>162</v>
      </c>
      <c r="E34" s="18">
        <f t="shared" si="0"/>
        <v>1</v>
      </c>
    </row>
    <row r="35" spans="1:5" ht="15" thickBot="1">
      <c r="A35" s="16"/>
      <c r="B35" s="16"/>
      <c r="C35" s="35" t="s">
        <v>163</v>
      </c>
      <c r="D35" s="11" t="s">
        <v>164</v>
      </c>
      <c r="E35" s="19">
        <f t="shared" si="0"/>
        <v>0</v>
      </c>
    </row>
  </sheetData>
  <mergeCells count="11">
    <mergeCell ref="A24:A28"/>
    <mergeCell ref="B24:B28"/>
    <mergeCell ref="A1:E1"/>
    <mergeCell ref="A4:A8"/>
    <mergeCell ref="B4:B8"/>
    <mergeCell ref="A9:A13"/>
    <mergeCell ref="B9:B13"/>
    <mergeCell ref="A14:A18"/>
    <mergeCell ref="B14:B18"/>
    <mergeCell ref="A19:A23"/>
    <mergeCell ref="B19:B23"/>
  </mergeCells>
  <printOptions horizontalCentered="1"/>
  <pageMargins left="0.70866141732283472" right="0.70866141732283472" top="0.78740157480314965" bottom="0.47244094488188981" header="0.31496062992125984" footer="0.31496062992125984"/>
  <pageSetup paperSize="9" orientation="portrait" r:id="rId1"/>
  <rowBreaks count="1" manualBreakCount="1">
    <brk id="28"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45"/>
  <sheetViews>
    <sheetView view="pageBreakPreview" zoomScale="130" zoomScaleNormal="100" zoomScaleSheetLayoutView="130" workbookViewId="0">
      <selection activeCell="E29" sqref="E29"/>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169</v>
      </c>
      <c r="B1" s="198"/>
      <c r="C1" s="198"/>
      <c r="D1" s="198"/>
      <c r="E1" s="198"/>
    </row>
    <row r="2" spans="1:5" ht="2.25" customHeight="1" thickBot="1"/>
    <row r="3" spans="1:5">
      <c r="A3" s="31" t="s">
        <v>60</v>
      </c>
      <c r="B3" s="32" t="s">
        <v>107</v>
      </c>
      <c r="C3" s="32" t="s">
        <v>2</v>
      </c>
      <c r="D3" s="32" t="s">
        <v>153</v>
      </c>
      <c r="E3" s="33" t="s">
        <v>154</v>
      </c>
    </row>
    <row r="4" spans="1:5">
      <c r="A4" s="224">
        <v>304</v>
      </c>
      <c r="B4" s="228" t="s">
        <v>67</v>
      </c>
      <c r="C4" s="2" t="s">
        <v>155</v>
      </c>
      <c r="D4" s="2" t="s">
        <v>156</v>
      </c>
      <c r="E4" s="18">
        <v>1</v>
      </c>
    </row>
    <row r="5" spans="1:5">
      <c r="A5" s="224"/>
      <c r="B5" s="228"/>
      <c r="C5" s="2" t="s">
        <v>157</v>
      </c>
      <c r="D5" s="2" t="s">
        <v>158</v>
      </c>
      <c r="E5" s="18">
        <v>0</v>
      </c>
    </row>
    <row r="6" spans="1:5">
      <c r="A6" s="224"/>
      <c r="B6" s="228"/>
      <c r="C6" s="2" t="s">
        <v>159</v>
      </c>
      <c r="D6" s="2" t="s">
        <v>160</v>
      </c>
      <c r="E6" s="18">
        <v>1</v>
      </c>
    </row>
    <row r="7" spans="1:5">
      <c r="A7" s="224"/>
      <c r="B7" s="228"/>
      <c r="C7" s="2" t="s">
        <v>161</v>
      </c>
      <c r="D7" s="2" t="s">
        <v>162</v>
      </c>
      <c r="E7" s="18">
        <v>1</v>
      </c>
    </row>
    <row r="8" spans="1:5" ht="15" thickBot="1">
      <c r="A8" s="226"/>
      <c r="B8" s="230"/>
      <c r="C8" s="11" t="s">
        <v>163</v>
      </c>
      <c r="D8" s="11" t="s">
        <v>164</v>
      </c>
      <c r="E8" s="19">
        <v>0</v>
      </c>
    </row>
    <row r="9" spans="1:5">
      <c r="A9" s="223">
        <v>317</v>
      </c>
      <c r="B9" s="227" t="s">
        <v>67</v>
      </c>
      <c r="C9" s="10" t="s">
        <v>155</v>
      </c>
      <c r="D9" s="10" t="s">
        <v>156</v>
      </c>
      <c r="E9" s="20">
        <v>0</v>
      </c>
    </row>
    <row r="10" spans="1:5">
      <c r="A10" s="224"/>
      <c r="B10" s="228"/>
      <c r="C10" s="2" t="s">
        <v>157</v>
      </c>
      <c r="D10" s="2" t="s">
        <v>158</v>
      </c>
      <c r="E10" s="18">
        <v>0</v>
      </c>
    </row>
    <row r="11" spans="1:5">
      <c r="A11" s="224"/>
      <c r="B11" s="228"/>
      <c r="C11" s="2" t="s">
        <v>159</v>
      </c>
      <c r="D11" s="2" t="s">
        <v>160</v>
      </c>
      <c r="E11" s="18">
        <v>0</v>
      </c>
    </row>
    <row r="12" spans="1:5">
      <c r="A12" s="224"/>
      <c r="B12" s="228"/>
      <c r="C12" s="2" t="s">
        <v>161</v>
      </c>
      <c r="D12" s="2" t="s">
        <v>162</v>
      </c>
      <c r="E12" s="18">
        <v>0</v>
      </c>
    </row>
    <row r="13" spans="1:5" ht="15" thickBot="1">
      <c r="A13" s="226"/>
      <c r="B13" s="230"/>
      <c r="C13" s="11" t="s">
        <v>163</v>
      </c>
      <c r="D13" s="11" t="s">
        <v>164</v>
      </c>
      <c r="E13" s="19">
        <v>0</v>
      </c>
    </row>
    <row r="14" spans="1:5">
      <c r="A14" s="223">
        <v>319</v>
      </c>
      <c r="B14" s="227" t="s">
        <v>67</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c r="A19" s="223">
        <v>320</v>
      </c>
      <c r="B19" s="227" t="s">
        <v>76</v>
      </c>
      <c r="C19" s="10" t="s">
        <v>155</v>
      </c>
      <c r="D19" s="10" t="s">
        <v>156</v>
      </c>
      <c r="E19" s="20">
        <v>1</v>
      </c>
    </row>
    <row r="20" spans="1:5">
      <c r="A20" s="224"/>
      <c r="B20" s="228"/>
      <c r="C20" s="2" t="s">
        <v>157</v>
      </c>
      <c r="D20" s="2" t="s">
        <v>158</v>
      </c>
      <c r="E20" s="18">
        <v>0</v>
      </c>
    </row>
    <row r="21" spans="1:5">
      <c r="A21" s="224"/>
      <c r="B21" s="228"/>
      <c r="C21" s="2" t="s">
        <v>159</v>
      </c>
      <c r="D21" s="2" t="s">
        <v>160</v>
      </c>
      <c r="E21" s="18">
        <v>1</v>
      </c>
    </row>
    <row r="22" spans="1:5">
      <c r="A22" s="224"/>
      <c r="B22" s="228"/>
      <c r="C22" s="2" t="s">
        <v>161</v>
      </c>
      <c r="D22" s="2" t="s">
        <v>162</v>
      </c>
      <c r="E22" s="18">
        <v>1</v>
      </c>
    </row>
    <row r="23" spans="1:5" ht="15" thickBot="1">
      <c r="A23" s="226"/>
      <c r="B23" s="230"/>
      <c r="C23" s="11" t="s">
        <v>163</v>
      </c>
      <c r="D23" s="11" t="s">
        <v>164</v>
      </c>
      <c r="E23" s="19">
        <v>0</v>
      </c>
    </row>
    <row r="24" spans="1:5">
      <c r="A24" s="223">
        <v>321</v>
      </c>
      <c r="B24" s="227" t="s">
        <v>76</v>
      </c>
      <c r="C24" s="10" t="s">
        <v>155</v>
      </c>
      <c r="D24" s="10" t="s">
        <v>156</v>
      </c>
      <c r="E24" s="20">
        <v>0</v>
      </c>
    </row>
    <row r="25" spans="1:5">
      <c r="A25" s="224"/>
      <c r="B25" s="228"/>
      <c r="C25" s="2" t="s">
        <v>157</v>
      </c>
      <c r="D25" s="2" t="s">
        <v>158</v>
      </c>
      <c r="E25" s="18">
        <v>0</v>
      </c>
    </row>
    <row r="26" spans="1:5">
      <c r="A26" s="224"/>
      <c r="B26" s="228"/>
      <c r="C26" s="2" t="s">
        <v>159</v>
      </c>
      <c r="D26" s="2" t="s">
        <v>160</v>
      </c>
      <c r="E26" s="18">
        <v>0</v>
      </c>
    </row>
    <row r="27" spans="1:5">
      <c r="A27" s="224"/>
      <c r="B27" s="228"/>
      <c r="C27" s="2" t="s">
        <v>161</v>
      </c>
      <c r="D27" s="2" t="s">
        <v>162</v>
      </c>
      <c r="E27" s="18">
        <v>0</v>
      </c>
    </row>
    <row r="28" spans="1:5" ht="15" thickBot="1">
      <c r="A28" s="226"/>
      <c r="B28" s="230"/>
      <c r="C28" s="11" t="s">
        <v>163</v>
      </c>
      <c r="D28" s="11" t="s">
        <v>164</v>
      </c>
      <c r="E28" s="19">
        <v>0</v>
      </c>
    </row>
    <row r="29" spans="1:5">
      <c r="A29" s="223">
        <v>325</v>
      </c>
      <c r="B29" s="227" t="s">
        <v>67</v>
      </c>
      <c r="C29" s="10" t="s">
        <v>155</v>
      </c>
      <c r="D29" s="10" t="s">
        <v>156</v>
      </c>
      <c r="E29" s="20">
        <v>0</v>
      </c>
    </row>
    <row r="30" spans="1:5">
      <c r="A30" s="224"/>
      <c r="B30" s="228"/>
      <c r="C30" s="2" t="s">
        <v>157</v>
      </c>
      <c r="D30" s="2" t="s">
        <v>158</v>
      </c>
      <c r="E30" s="18">
        <v>0</v>
      </c>
    </row>
    <row r="31" spans="1:5">
      <c r="A31" s="224"/>
      <c r="B31" s="228"/>
      <c r="C31" s="2" t="s">
        <v>159</v>
      </c>
      <c r="D31" s="2" t="s">
        <v>160</v>
      </c>
      <c r="E31" s="18">
        <v>0</v>
      </c>
    </row>
    <row r="32" spans="1:5">
      <c r="A32" s="224"/>
      <c r="B32" s="228"/>
      <c r="C32" s="2" t="s">
        <v>161</v>
      </c>
      <c r="D32" s="2" t="s">
        <v>162</v>
      </c>
      <c r="E32" s="18">
        <v>0</v>
      </c>
    </row>
    <row r="33" spans="1:5" ht="15" thickBot="1">
      <c r="A33" s="226"/>
      <c r="B33" s="230"/>
      <c r="C33" s="11" t="s">
        <v>163</v>
      </c>
      <c r="D33" s="11" t="s">
        <v>164</v>
      </c>
      <c r="E33" s="19">
        <v>0</v>
      </c>
    </row>
    <row r="34" spans="1:5">
      <c r="A34" s="223">
        <v>326</v>
      </c>
      <c r="B34" s="227" t="s">
        <v>67</v>
      </c>
      <c r="C34" s="10" t="s">
        <v>155</v>
      </c>
      <c r="D34" s="10" t="s">
        <v>156</v>
      </c>
      <c r="E34" s="20">
        <v>0</v>
      </c>
    </row>
    <row r="35" spans="1:5">
      <c r="A35" s="224"/>
      <c r="B35" s="228"/>
      <c r="C35" s="2" t="s">
        <v>157</v>
      </c>
      <c r="D35" s="2" t="s">
        <v>158</v>
      </c>
      <c r="E35" s="18">
        <v>0</v>
      </c>
    </row>
    <row r="36" spans="1:5">
      <c r="A36" s="224"/>
      <c r="B36" s="228"/>
      <c r="C36" s="2" t="s">
        <v>159</v>
      </c>
      <c r="D36" s="2" t="s">
        <v>160</v>
      </c>
      <c r="E36" s="18">
        <v>0</v>
      </c>
    </row>
    <row r="37" spans="1:5">
      <c r="A37" s="224"/>
      <c r="B37" s="228"/>
      <c r="C37" s="2" t="s">
        <v>161</v>
      </c>
      <c r="D37" s="2" t="s">
        <v>162</v>
      </c>
      <c r="E37" s="18">
        <v>0</v>
      </c>
    </row>
    <row r="38" spans="1:5" ht="15" thickBot="1">
      <c r="A38" s="226"/>
      <c r="B38" s="230"/>
      <c r="C38" s="11" t="s">
        <v>163</v>
      </c>
      <c r="D38" s="11" t="s">
        <v>164</v>
      </c>
      <c r="E38" s="19">
        <v>0</v>
      </c>
    </row>
    <row r="39" spans="1:5" ht="18.600000000000001">
      <c r="A39" s="34" t="s">
        <v>121</v>
      </c>
      <c r="B39" s="16"/>
      <c r="C39" s="16"/>
      <c r="D39" s="16"/>
      <c r="E39" s="16"/>
    </row>
    <row r="40" spans="1:5" ht="15" thickBot="1">
      <c r="A40" s="16"/>
      <c r="B40" s="16"/>
      <c r="C40" s="16"/>
      <c r="D40" s="16"/>
      <c r="E40" s="16"/>
    </row>
    <row r="41" spans="1:5">
      <c r="A41" s="16"/>
      <c r="B41" s="16"/>
      <c r="C41" s="22" t="s">
        <v>155</v>
      </c>
      <c r="D41" s="10" t="s">
        <v>156</v>
      </c>
      <c r="E41" s="20">
        <f>E4+E9+E14+E19+E24+E29+E34</f>
        <v>2</v>
      </c>
    </row>
    <row r="42" spans="1:5">
      <c r="A42" s="16"/>
      <c r="B42" s="16"/>
      <c r="C42" s="23" t="s">
        <v>157</v>
      </c>
      <c r="D42" s="2" t="s">
        <v>158</v>
      </c>
      <c r="E42" s="18">
        <f t="shared" ref="E42:E45" si="0">E5+E10+E15+E20+E25+E30+E35</f>
        <v>0</v>
      </c>
    </row>
    <row r="43" spans="1:5">
      <c r="A43" s="16"/>
      <c r="B43" s="16"/>
      <c r="C43" s="23" t="s">
        <v>159</v>
      </c>
      <c r="D43" s="2" t="s">
        <v>160</v>
      </c>
      <c r="E43" s="18">
        <f t="shared" si="0"/>
        <v>2</v>
      </c>
    </row>
    <row r="44" spans="1:5">
      <c r="A44" s="16"/>
      <c r="B44" s="16"/>
      <c r="C44" s="23" t="s">
        <v>161</v>
      </c>
      <c r="D44" s="2" t="s">
        <v>162</v>
      </c>
      <c r="E44" s="18">
        <f t="shared" si="0"/>
        <v>2</v>
      </c>
    </row>
    <row r="45" spans="1:5" ht="15" thickBot="1">
      <c r="A45" s="16"/>
      <c r="B45" s="16"/>
      <c r="C45" s="35" t="s">
        <v>163</v>
      </c>
      <c r="D45" s="11" t="s">
        <v>164</v>
      </c>
      <c r="E45" s="19">
        <f t="shared" si="0"/>
        <v>0</v>
      </c>
    </row>
  </sheetData>
  <mergeCells count="15">
    <mergeCell ref="A34:A38"/>
    <mergeCell ref="B34:B38"/>
    <mergeCell ref="A1:E1"/>
    <mergeCell ref="A4:A8"/>
    <mergeCell ref="B4:B8"/>
    <mergeCell ref="A9:A13"/>
    <mergeCell ref="B9:B13"/>
    <mergeCell ref="A14:A18"/>
    <mergeCell ref="B14:B18"/>
    <mergeCell ref="A29:A33"/>
    <mergeCell ref="B29:B33"/>
    <mergeCell ref="A19:A23"/>
    <mergeCell ref="B19:B23"/>
    <mergeCell ref="A24:A28"/>
    <mergeCell ref="B24:B28"/>
  </mergeCells>
  <printOptions horizontalCentered="1"/>
  <pageMargins left="0.70866141732283472" right="0.70866141732283472" top="0.70866141732283472" bottom="0.47244094488188981" header="0.31496062992125984" footer="0.31496062992125984"/>
  <pageSetup paperSize="9" orientation="portrait" r:id="rId1"/>
  <rowBreaks count="1" manualBreakCount="1">
    <brk id="38"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55"/>
  <sheetViews>
    <sheetView view="pageBreakPreview" topLeftCell="A28" zoomScale="130" zoomScaleNormal="100" zoomScaleSheetLayoutView="130" workbookViewId="0">
      <selection activeCell="G42" sqref="G42"/>
    </sheetView>
  </sheetViews>
  <sheetFormatPr defaultRowHeight="14.45"/>
  <cols>
    <col min="2" max="2" width="14.140625" bestFit="1" customWidth="1"/>
    <col min="3" max="3" width="15" customWidth="1"/>
    <col min="4" max="4" width="17.5703125" customWidth="1"/>
    <col min="5" max="5" width="10.5703125" customWidth="1"/>
    <col min="6" max="6" width="14" customWidth="1"/>
  </cols>
  <sheetData>
    <row r="1" spans="1:5" ht="21">
      <c r="A1" s="198" t="s">
        <v>170</v>
      </c>
      <c r="B1" s="198"/>
      <c r="C1" s="198"/>
      <c r="D1" s="198"/>
      <c r="E1" s="198"/>
    </row>
    <row r="2" spans="1:5" ht="0.75" customHeight="1" thickBot="1"/>
    <row r="3" spans="1:5">
      <c r="A3" s="31" t="s">
        <v>60</v>
      </c>
      <c r="B3" s="32" t="s">
        <v>107</v>
      </c>
      <c r="C3" s="32" t="s">
        <v>2</v>
      </c>
      <c r="D3" s="32" t="s">
        <v>153</v>
      </c>
      <c r="E3" s="33" t="s">
        <v>154</v>
      </c>
    </row>
    <row r="4" spans="1:5">
      <c r="A4" s="224">
        <v>403</v>
      </c>
      <c r="B4" s="228" t="s">
        <v>76</v>
      </c>
      <c r="C4" s="2" t="s">
        <v>155</v>
      </c>
      <c r="D4" s="2" t="s">
        <v>156</v>
      </c>
      <c r="E4" s="18">
        <v>0</v>
      </c>
    </row>
    <row r="5" spans="1:5">
      <c r="A5" s="224"/>
      <c r="B5" s="228"/>
      <c r="C5" s="2" t="s">
        <v>157</v>
      </c>
      <c r="D5" s="2" t="s">
        <v>158</v>
      </c>
      <c r="E5" s="18">
        <v>0</v>
      </c>
    </row>
    <row r="6" spans="1:5">
      <c r="A6" s="224"/>
      <c r="B6" s="228"/>
      <c r="C6" s="2" t="s">
        <v>159</v>
      </c>
      <c r="D6" s="2" t="s">
        <v>160</v>
      </c>
      <c r="E6" s="18">
        <v>0</v>
      </c>
    </row>
    <row r="7" spans="1:5">
      <c r="A7" s="224"/>
      <c r="B7" s="228"/>
      <c r="C7" s="2" t="s">
        <v>161</v>
      </c>
      <c r="D7" s="2" t="s">
        <v>162</v>
      </c>
      <c r="E7" s="18">
        <v>0</v>
      </c>
    </row>
    <row r="8" spans="1:5" ht="15" thickBot="1">
      <c r="A8" s="226"/>
      <c r="B8" s="230"/>
      <c r="C8" s="11" t="s">
        <v>163</v>
      </c>
      <c r="D8" s="11" t="s">
        <v>164</v>
      </c>
      <c r="E8" s="19">
        <v>0</v>
      </c>
    </row>
    <row r="9" spans="1:5">
      <c r="A9" s="223" t="s">
        <v>75</v>
      </c>
      <c r="B9" s="227" t="s">
        <v>76</v>
      </c>
      <c r="C9" s="10" t="s">
        <v>155</v>
      </c>
      <c r="D9" s="10" t="s">
        <v>156</v>
      </c>
      <c r="E9" s="20">
        <v>0</v>
      </c>
    </row>
    <row r="10" spans="1:5">
      <c r="A10" s="224"/>
      <c r="B10" s="228"/>
      <c r="C10" s="2" t="s">
        <v>157</v>
      </c>
      <c r="D10" s="2" t="s">
        <v>158</v>
      </c>
      <c r="E10" s="18">
        <v>0</v>
      </c>
    </row>
    <row r="11" spans="1:5">
      <c r="A11" s="224"/>
      <c r="B11" s="228"/>
      <c r="C11" s="2" t="s">
        <v>159</v>
      </c>
      <c r="D11" s="2" t="s">
        <v>160</v>
      </c>
      <c r="E11" s="18">
        <v>0</v>
      </c>
    </row>
    <row r="12" spans="1:5">
      <c r="A12" s="224"/>
      <c r="B12" s="228"/>
      <c r="C12" s="2" t="s">
        <v>161</v>
      </c>
      <c r="D12" s="2" t="s">
        <v>162</v>
      </c>
      <c r="E12" s="18">
        <v>0</v>
      </c>
    </row>
    <row r="13" spans="1:5" ht="15" thickBot="1">
      <c r="A13" s="226"/>
      <c r="B13" s="230"/>
      <c r="C13" s="11" t="s">
        <v>163</v>
      </c>
      <c r="D13" s="11" t="s">
        <v>164</v>
      </c>
      <c r="E13" s="19">
        <v>0</v>
      </c>
    </row>
    <row r="14" spans="1:5">
      <c r="A14" s="223" t="s">
        <v>104</v>
      </c>
      <c r="B14" s="227" t="s">
        <v>76</v>
      </c>
      <c r="C14" s="10" t="s">
        <v>155</v>
      </c>
      <c r="D14" s="10" t="s">
        <v>156</v>
      </c>
      <c r="E14" s="20">
        <v>0</v>
      </c>
    </row>
    <row r="15" spans="1:5">
      <c r="A15" s="224"/>
      <c r="B15" s="228"/>
      <c r="C15" s="2" t="s">
        <v>157</v>
      </c>
      <c r="D15" s="2" t="s">
        <v>158</v>
      </c>
      <c r="E15" s="18">
        <v>0</v>
      </c>
    </row>
    <row r="16" spans="1:5">
      <c r="A16" s="224"/>
      <c r="B16" s="228"/>
      <c r="C16" s="2" t="s">
        <v>159</v>
      </c>
      <c r="D16" s="2" t="s">
        <v>160</v>
      </c>
      <c r="E16" s="18">
        <v>0</v>
      </c>
    </row>
    <row r="17" spans="1:5">
      <c r="A17" s="224"/>
      <c r="B17" s="228"/>
      <c r="C17" s="2" t="s">
        <v>161</v>
      </c>
      <c r="D17" s="2" t="s">
        <v>162</v>
      </c>
      <c r="E17" s="18">
        <v>0</v>
      </c>
    </row>
    <row r="18" spans="1:5" ht="15" thickBot="1">
      <c r="A18" s="226"/>
      <c r="B18" s="230"/>
      <c r="C18" s="11" t="s">
        <v>163</v>
      </c>
      <c r="D18" s="11" t="s">
        <v>164</v>
      </c>
      <c r="E18" s="19">
        <v>0</v>
      </c>
    </row>
    <row r="19" spans="1:5">
      <c r="A19" s="223" t="s">
        <v>79</v>
      </c>
      <c r="B19" s="227" t="s">
        <v>76</v>
      </c>
      <c r="C19" s="10" t="s">
        <v>155</v>
      </c>
      <c r="D19" s="10" t="s">
        <v>156</v>
      </c>
      <c r="E19" s="20">
        <v>0</v>
      </c>
    </row>
    <row r="20" spans="1:5">
      <c r="A20" s="224"/>
      <c r="B20" s="228"/>
      <c r="C20" s="2" t="s">
        <v>157</v>
      </c>
      <c r="D20" s="2" t="s">
        <v>158</v>
      </c>
      <c r="E20" s="18">
        <v>0</v>
      </c>
    </row>
    <row r="21" spans="1:5">
      <c r="A21" s="224"/>
      <c r="B21" s="228"/>
      <c r="C21" s="2" t="s">
        <v>159</v>
      </c>
      <c r="D21" s="2" t="s">
        <v>160</v>
      </c>
      <c r="E21" s="18">
        <v>0</v>
      </c>
    </row>
    <row r="22" spans="1:5">
      <c r="A22" s="224"/>
      <c r="B22" s="228"/>
      <c r="C22" s="2" t="s">
        <v>161</v>
      </c>
      <c r="D22" s="2" t="s">
        <v>162</v>
      </c>
      <c r="E22" s="18">
        <v>0</v>
      </c>
    </row>
    <row r="23" spans="1:5" ht="15" thickBot="1">
      <c r="A23" s="226"/>
      <c r="B23" s="230"/>
      <c r="C23" s="11" t="s">
        <v>163</v>
      </c>
      <c r="D23" s="11" t="s">
        <v>164</v>
      </c>
      <c r="E23" s="19">
        <v>0</v>
      </c>
    </row>
    <row r="24" spans="1:5">
      <c r="A24" s="223">
        <v>405</v>
      </c>
      <c r="B24" s="227" t="s">
        <v>67</v>
      </c>
      <c r="C24" s="10" t="s">
        <v>155</v>
      </c>
      <c r="D24" s="10" t="s">
        <v>156</v>
      </c>
      <c r="E24" s="20">
        <v>0</v>
      </c>
    </row>
    <row r="25" spans="1:5">
      <c r="A25" s="224"/>
      <c r="B25" s="228"/>
      <c r="C25" s="2" t="s">
        <v>157</v>
      </c>
      <c r="D25" s="2" t="s">
        <v>158</v>
      </c>
      <c r="E25" s="18">
        <v>0</v>
      </c>
    </row>
    <row r="26" spans="1:5">
      <c r="A26" s="224"/>
      <c r="B26" s="228"/>
      <c r="C26" s="2" t="s">
        <v>159</v>
      </c>
      <c r="D26" s="2" t="s">
        <v>160</v>
      </c>
      <c r="E26" s="18">
        <v>0</v>
      </c>
    </row>
    <row r="27" spans="1:5">
      <c r="A27" s="224"/>
      <c r="B27" s="228"/>
      <c r="C27" s="2" t="s">
        <v>161</v>
      </c>
      <c r="D27" s="2" t="s">
        <v>162</v>
      </c>
      <c r="E27" s="18">
        <v>0</v>
      </c>
    </row>
    <row r="28" spans="1:5" ht="15" thickBot="1">
      <c r="A28" s="226"/>
      <c r="B28" s="230"/>
      <c r="C28" s="11" t="s">
        <v>163</v>
      </c>
      <c r="D28" s="11" t="s">
        <v>164</v>
      </c>
      <c r="E28" s="19">
        <v>0</v>
      </c>
    </row>
    <row r="29" spans="1:5">
      <c r="A29" s="223">
        <v>406</v>
      </c>
      <c r="B29" s="227" t="s">
        <v>76</v>
      </c>
      <c r="C29" s="10" t="s">
        <v>155</v>
      </c>
      <c r="D29" s="10" t="s">
        <v>156</v>
      </c>
      <c r="E29" s="20">
        <v>1</v>
      </c>
    </row>
    <row r="30" spans="1:5">
      <c r="A30" s="224"/>
      <c r="B30" s="228"/>
      <c r="C30" s="2" t="s">
        <v>157</v>
      </c>
      <c r="D30" s="2" t="s">
        <v>158</v>
      </c>
      <c r="E30" s="18">
        <v>0</v>
      </c>
    </row>
    <row r="31" spans="1:5">
      <c r="A31" s="224"/>
      <c r="B31" s="228"/>
      <c r="C31" s="2" t="s">
        <v>159</v>
      </c>
      <c r="D31" s="2" t="s">
        <v>160</v>
      </c>
      <c r="E31" s="18">
        <v>1</v>
      </c>
    </row>
    <row r="32" spans="1:5">
      <c r="A32" s="224"/>
      <c r="B32" s="228"/>
      <c r="C32" s="2" t="s">
        <v>161</v>
      </c>
      <c r="D32" s="2" t="s">
        <v>162</v>
      </c>
      <c r="E32" s="18">
        <v>1</v>
      </c>
    </row>
    <row r="33" spans="1:5" ht="15" thickBot="1">
      <c r="A33" s="226"/>
      <c r="B33" s="230"/>
      <c r="C33" s="11" t="s">
        <v>163</v>
      </c>
      <c r="D33" s="11" t="s">
        <v>164</v>
      </c>
      <c r="E33" s="19">
        <v>0</v>
      </c>
    </row>
    <row r="34" spans="1:5">
      <c r="A34" s="223">
        <v>407</v>
      </c>
      <c r="B34" s="227" t="s">
        <v>76</v>
      </c>
      <c r="C34" s="10" t="s">
        <v>155</v>
      </c>
      <c r="D34" s="10" t="s">
        <v>156</v>
      </c>
      <c r="E34" s="20">
        <v>1</v>
      </c>
    </row>
    <row r="35" spans="1:5">
      <c r="A35" s="224"/>
      <c r="B35" s="228"/>
      <c r="C35" s="2" t="s">
        <v>157</v>
      </c>
      <c r="D35" s="2" t="s">
        <v>158</v>
      </c>
      <c r="E35" s="18">
        <v>0</v>
      </c>
    </row>
    <row r="36" spans="1:5">
      <c r="A36" s="224"/>
      <c r="B36" s="228"/>
      <c r="C36" s="2" t="s">
        <v>159</v>
      </c>
      <c r="D36" s="2" t="s">
        <v>160</v>
      </c>
      <c r="E36" s="18">
        <v>1</v>
      </c>
    </row>
    <row r="37" spans="1:5">
      <c r="A37" s="224"/>
      <c r="B37" s="228"/>
      <c r="C37" s="2" t="s">
        <v>161</v>
      </c>
      <c r="D37" s="2" t="s">
        <v>162</v>
      </c>
      <c r="E37" s="18">
        <v>1</v>
      </c>
    </row>
    <row r="38" spans="1:5" ht="15" thickBot="1">
      <c r="A38" s="226"/>
      <c r="B38" s="230"/>
      <c r="C38" s="11" t="s">
        <v>163</v>
      </c>
      <c r="D38" s="11" t="s">
        <v>164</v>
      </c>
      <c r="E38" s="19">
        <v>0</v>
      </c>
    </row>
    <row r="39" spans="1:5">
      <c r="A39" s="223">
        <v>408</v>
      </c>
      <c r="B39" s="227" t="s">
        <v>67</v>
      </c>
      <c r="C39" s="10" t="s">
        <v>155</v>
      </c>
      <c r="D39" s="10" t="s">
        <v>156</v>
      </c>
      <c r="E39" s="20">
        <v>1</v>
      </c>
    </row>
    <row r="40" spans="1:5">
      <c r="A40" s="224"/>
      <c r="B40" s="228"/>
      <c r="C40" s="2" t="s">
        <v>157</v>
      </c>
      <c r="D40" s="2" t="s">
        <v>158</v>
      </c>
      <c r="E40" s="18">
        <v>0</v>
      </c>
    </row>
    <row r="41" spans="1:5">
      <c r="A41" s="224"/>
      <c r="B41" s="228"/>
      <c r="C41" s="2" t="s">
        <v>159</v>
      </c>
      <c r="D41" s="2" t="s">
        <v>160</v>
      </c>
      <c r="E41" s="18">
        <v>1</v>
      </c>
    </row>
    <row r="42" spans="1:5">
      <c r="A42" s="224"/>
      <c r="B42" s="228"/>
      <c r="C42" s="2" t="s">
        <v>161</v>
      </c>
      <c r="D42" s="2" t="s">
        <v>162</v>
      </c>
      <c r="E42" s="18">
        <v>1</v>
      </c>
    </row>
    <row r="43" spans="1:5" ht="15" thickBot="1">
      <c r="A43" s="226"/>
      <c r="B43" s="230"/>
      <c r="C43" s="11" t="s">
        <v>163</v>
      </c>
      <c r="D43" s="11" t="s">
        <v>164</v>
      </c>
      <c r="E43" s="19">
        <v>0</v>
      </c>
    </row>
    <row r="44" spans="1:5">
      <c r="A44" s="223">
        <v>409</v>
      </c>
      <c r="B44" s="227" t="s">
        <v>67</v>
      </c>
      <c r="C44" s="10" t="s">
        <v>155</v>
      </c>
      <c r="D44" s="10" t="s">
        <v>156</v>
      </c>
      <c r="E44" s="20">
        <v>0</v>
      </c>
    </row>
    <row r="45" spans="1:5">
      <c r="A45" s="224"/>
      <c r="B45" s="228"/>
      <c r="C45" s="2" t="s">
        <v>157</v>
      </c>
      <c r="D45" s="2" t="s">
        <v>158</v>
      </c>
      <c r="E45" s="18">
        <v>0</v>
      </c>
    </row>
    <row r="46" spans="1:5">
      <c r="A46" s="224"/>
      <c r="B46" s="228"/>
      <c r="C46" s="2" t="s">
        <v>159</v>
      </c>
      <c r="D46" s="2" t="s">
        <v>160</v>
      </c>
      <c r="E46" s="18">
        <v>0</v>
      </c>
    </row>
    <row r="47" spans="1:5">
      <c r="A47" s="224"/>
      <c r="B47" s="228"/>
      <c r="C47" s="2" t="s">
        <v>161</v>
      </c>
      <c r="D47" s="2" t="s">
        <v>162</v>
      </c>
      <c r="E47" s="18">
        <v>0</v>
      </c>
    </row>
    <row r="48" spans="1:5" ht="15" thickBot="1">
      <c r="A48" s="226"/>
      <c r="B48" s="230"/>
      <c r="C48" s="11" t="s">
        <v>163</v>
      </c>
      <c r="D48" s="11" t="s">
        <v>164</v>
      </c>
      <c r="E48" s="19">
        <v>0</v>
      </c>
    </row>
    <row r="49" spans="1:5" ht="18.600000000000001">
      <c r="A49" s="34" t="s">
        <v>124</v>
      </c>
      <c r="B49" s="16"/>
      <c r="C49" s="16"/>
      <c r="D49" s="16"/>
      <c r="E49" s="16"/>
    </row>
    <row r="50" spans="1:5" ht="15" thickBot="1">
      <c r="A50" s="16"/>
      <c r="B50" s="16"/>
      <c r="C50" s="16"/>
      <c r="D50" s="16"/>
      <c r="E50" s="16"/>
    </row>
    <row r="51" spans="1:5">
      <c r="A51" s="16"/>
      <c r="B51" s="16"/>
      <c r="C51" s="22" t="s">
        <v>155</v>
      </c>
      <c r="D51" s="10" t="s">
        <v>156</v>
      </c>
      <c r="E51" s="20">
        <f>E4+E9+E14+E19+E24+E29+E34+E39+E44</f>
        <v>3</v>
      </c>
    </row>
    <row r="52" spans="1:5">
      <c r="A52" s="16"/>
      <c r="B52" s="16"/>
      <c r="C52" s="23" t="s">
        <v>157</v>
      </c>
      <c r="D52" s="2" t="s">
        <v>158</v>
      </c>
      <c r="E52" s="18">
        <f t="shared" ref="E52:E55" si="0">E5+E10+E15+E20+E25+E30+E35+E40+E45</f>
        <v>0</v>
      </c>
    </row>
    <row r="53" spans="1:5">
      <c r="A53" s="16"/>
      <c r="B53" s="16"/>
      <c r="C53" s="23" t="s">
        <v>159</v>
      </c>
      <c r="D53" s="2" t="s">
        <v>160</v>
      </c>
      <c r="E53" s="18">
        <f t="shared" si="0"/>
        <v>3</v>
      </c>
    </row>
    <row r="54" spans="1:5">
      <c r="A54" s="16"/>
      <c r="B54" s="16"/>
      <c r="C54" s="23" t="s">
        <v>161</v>
      </c>
      <c r="D54" s="2" t="s">
        <v>162</v>
      </c>
      <c r="E54" s="18">
        <f t="shared" si="0"/>
        <v>3</v>
      </c>
    </row>
    <row r="55" spans="1:5" ht="15" thickBot="1">
      <c r="A55" s="16"/>
      <c r="B55" s="16"/>
      <c r="C55" s="35" t="s">
        <v>163</v>
      </c>
      <c r="D55" s="11" t="s">
        <v>164</v>
      </c>
      <c r="E55" s="19">
        <f t="shared" si="0"/>
        <v>0</v>
      </c>
    </row>
  </sheetData>
  <mergeCells count="19">
    <mergeCell ref="A44:A48"/>
    <mergeCell ref="B44:B48"/>
    <mergeCell ref="A39:A43"/>
    <mergeCell ref="B39:B43"/>
    <mergeCell ref="A1:E1"/>
    <mergeCell ref="A4:A8"/>
    <mergeCell ref="B4:B8"/>
    <mergeCell ref="A9:A13"/>
    <mergeCell ref="B9:B13"/>
    <mergeCell ref="A14:A18"/>
    <mergeCell ref="B14:B18"/>
    <mergeCell ref="A34:A38"/>
    <mergeCell ref="B34:B38"/>
    <mergeCell ref="A19:A23"/>
    <mergeCell ref="B19:B23"/>
    <mergeCell ref="A24:A28"/>
    <mergeCell ref="B24:B28"/>
    <mergeCell ref="A29:A33"/>
    <mergeCell ref="B29:B33"/>
  </mergeCells>
  <printOptions horizontalCentered="1"/>
  <pageMargins left="0.70866141732283472" right="0.70866141732283472" top="0.70866141732283472" bottom="0.47244094488188981" header="0.31496062992125984" footer="0.31496062992125984"/>
  <pageSetup paperSize="9" orientation="portrait" r:id="rId1"/>
  <rowBreaks count="1" manualBreakCount="1">
    <brk id="48"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0"/>
  <sheetViews>
    <sheetView view="pageBreakPreview" zoomScaleNormal="100" zoomScaleSheetLayoutView="100" workbookViewId="0">
      <selection activeCell="D2" sqref="D2"/>
    </sheetView>
  </sheetViews>
  <sheetFormatPr defaultRowHeight="14.45"/>
  <cols>
    <col min="1" max="1" width="5" customWidth="1"/>
    <col min="2" max="2" width="12.5703125" customWidth="1"/>
    <col min="3" max="3" width="23.28515625" customWidth="1"/>
    <col min="4" max="4" width="46" customWidth="1"/>
    <col min="5" max="5" width="23.85546875" bestFit="1" customWidth="1"/>
    <col min="6" max="6" width="6" customWidth="1"/>
    <col min="7" max="8" width="14" bestFit="1" customWidth="1"/>
  </cols>
  <sheetData>
    <row r="1" spans="1:8" ht="21">
      <c r="A1" s="198" t="s">
        <v>59</v>
      </c>
      <c r="B1" s="198"/>
      <c r="C1" s="198"/>
      <c r="D1" s="198"/>
      <c r="E1" s="198"/>
      <c r="F1" s="198"/>
      <c r="G1" s="198"/>
      <c r="H1" s="198"/>
    </row>
    <row r="2" spans="1:8" ht="15" thickBot="1">
      <c r="D2" s="197" t="s">
        <v>1</v>
      </c>
    </row>
    <row r="3" spans="1:8" ht="51.75" customHeight="1" thickBot="1">
      <c r="A3" s="40" t="s">
        <v>60</v>
      </c>
      <c r="B3" s="37" t="s">
        <v>61</v>
      </c>
      <c r="C3" s="37" t="s">
        <v>62</v>
      </c>
      <c r="D3" s="37" t="s">
        <v>63</v>
      </c>
      <c r="E3" s="37" t="s">
        <v>64</v>
      </c>
      <c r="F3" s="78" t="s">
        <v>65</v>
      </c>
      <c r="G3" s="74" t="s">
        <v>5</v>
      </c>
      <c r="H3" s="73" t="s">
        <v>66</v>
      </c>
    </row>
    <row r="4" spans="1:8" ht="395.25" customHeight="1">
      <c r="A4" s="41">
        <v>116</v>
      </c>
      <c r="B4" s="38" t="s">
        <v>67</v>
      </c>
      <c r="C4" s="38" t="s">
        <v>68</v>
      </c>
      <c r="D4" s="62" t="s">
        <v>69</v>
      </c>
      <c r="E4" s="9" t="s">
        <v>70</v>
      </c>
      <c r="F4" s="114">
        <v>1</v>
      </c>
      <c r="G4" s="75"/>
      <c r="H4" s="69">
        <f t="shared" ref="H4:H10" si="0">G4*1.21</f>
        <v>0</v>
      </c>
    </row>
    <row r="5" spans="1:8" ht="377.1">
      <c r="A5" s="41">
        <v>317</v>
      </c>
      <c r="B5" s="38" t="s">
        <v>67</v>
      </c>
      <c r="C5" s="9" t="s">
        <v>68</v>
      </c>
      <c r="D5" s="62" t="s">
        <v>71</v>
      </c>
      <c r="E5" s="9" t="s">
        <v>72</v>
      </c>
      <c r="F5" s="114">
        <v>1</v>
      </c>
      <c r="G5" s="76"/>
      <c r="H5" s="70">
        <f t="shared" si="0"/>
        <v>0</v>
      </c>
    </row>
    <row r="6" spans="1:8" ht="318.95">
      <c r="A6" s="41">
        <v>319</v>
      </c>
      <c r="B6" s="38" t="s">
        <v>67</v>
      </c>
      <c r="C6" s="9" t="s">
        <v>68</v>
      </c>
      <c r="D6" s="62" t="s">
        <v>73</v>
      </c>
      <c r="E6" s="9" t="s">
        <v>74</v>
      </c>
      <c r="F6" s="114">
        <v>1</v>
      </c>
      <c r="G6" s="76"/>
      <c r="H6" s="70">
        <f t="shared" si="0"/>
        <v>0</v>
      </c>
    </row>
    <row r="7" spans="1:8" ht="60" customHeight="1">
      <c r="A7" s="49" t="s">
        <v>75</v>
      </c>
      <c r="B7" s="3" t="s">
        <v>76</v>
      </c>
      <c r="C7" s="3" t="s">
        <v>77</v>
      </c>
      <c r="D7" s="3" t="s">
        <v>78</v>
      </c>
      <c r="E7" s="3"/>
      <c r="F7" s="114">
        <v>1</v>
      </c>
      <c r="G7" s="76"/>
      <c r="H7" s="70">
        <f t="shared" si="0"/>
        <v>0</v>
      </c>
    </row>
    <row r="8" spans="1:8" s="145" customFormat="1" ht="36" customHeight="1">
      <c r="A8" s="156" t="s">
        <v>79</v>
      </c>
      <c r="B8" s="157" t="s">
        <v>76</v>
      </c>
      <c r="C8" s="147" t="s">
        <v>80</v>
      </c>
      <c r="D8" s="158" t="s">
        <v>81</v>
      </c>
      <c r="E8" s="148" t="s">
        <v>82</v>
      </c>
      <c r="F8" s="159">
        <v>0</v>
      </c>
      <c r="G8" s="193"/>
      <c r="H8" s="169">
        <f t="shared" si="0"/>
        <v>0</v>
      </c>
    </row>
    <row r="9" spans="1:8" ht="394.5" customHeight="1" thickBot="1">
      <c r="A9" s="59">
        <v>405</v>
      </c>
      <c r="B9" s="39" t="s">
        <v>67</v>
      </c>
      <c r="C9" s="39" t="s">
        <v>68</v>
      </c>
      <c r="D9" s="62" t="s">
        <v>71</v>
      </c>
      <c r="E9" s="39" t="s">
        <v>72</v>
      </c>
      <c r="F9" s="115">
        <v>1</v>
      </c>
      <c r="G9" s="77"/>
      <c r="H9" s="71">
        <f t="shared" si="0"/>
        <v>0</v>
      </c>
    </row>
    <row r="10" spans="1:8" ht="24" thickBot="1">
      <c r="A10" s="201" t="s">
        <v>58</v>
      </c>
      <c r="B10" s="202"/>
      <c r="C10" s="202"/>
      <c r="D10" s="202"/>
      <c r="E10" s="203"/>
      <c r="F10" s="72"/>
      <c r="G10" s="79">
        <f>SUM(G4:G9)</f>
        <v>0</v>
      </c>
      <c r="H10" s="72">
        <f t="shared" si="0"/>
        <v>0</v>
      </c>
    </row>
  </sheetData>
  <mergeCells count="2">
    <mergeCell ref="A10:E10"/>
    <mergeCell ref="A1:H1"/>
  </mergeCells>
  <pageMargins left="0.11811023622047245" right="0.11811023622047245" top="0.78740157480314965" bottom="0.78740157480314965" header="0.31496062992125984" footer="0.31496062992125984"/>
  <pageSetup paperSize="9" scale="93" orientation="landscape" r:id="rId1"/>
  <rowBreaks count="1" manualBreakCount="1">
    <brk id="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6"/>
  <sheetViews>
    <sheetView topLeftCell="A2" workbookViewId="0">
      <selection activeCell="E27" sqref="E27:E35"/>
    </sheetView>
  </sheetViews>
  <sheetFormatPr defaultRowHeight="14.45"/>
  <cols>
    <col min="3" max="3" width="57.28515625" bestFit="1" customWidth="1"/>
    <col min="4" max="5" width="43" customWidth="1"/>
    <col min="6" max="6" width="15.140625" customWidth="1"/>
    <col min="7" max="7" width="13.85546875" customWidth="1"/>
  </cols>
  <sheetData>
    <row r="1" spans="1:7" ht="28.5">
      <c r="C1" s="217" t="s">
        <v>83</v>
      </c>
      <c r="D1" s="217"/>
      <c r="E1" s="217"/>
      <c r="F1" s="217"/>
      <c r="G1" s="217"/>
    </row>
    <row r="2" spans="1:7" ht="15" thickBot="1"/>
    <row r="3" spans="1:7" ht="15" thickBot="1">
      <c r="A3" s="83" t="s">
        <v>84</v>
      </c>
      <c r="B3" s="92" t="s">
        <v>85</v>
      </c>
      <c r="C3" s="80" t="s">
        <v>63</v>
      </c>
      <c r="D3" s="81" t="s">
        <v>86</v>
      </c>
      <c r="E3" s="82" t="s">
        <v>87</v>
      </c>
      <c r="F3" s="80" t="s">
        <v>88</v>
      </c>
      <c r="G3" s="93" t="s">
        <v>7</v>
      </c>
    </row>
    <row r="4" spans="1:7" ht="27.95" customHeight="1">
      <c r="A4" s="211" t="s">
        <v>89</v>
      </c>
      <c r="B4" s="94">
        <v>20</v>
      </c>
      <c r="C4" s="56" t="s">
        <v>90</v>
      </c>
      <c r="D4" s="88" t="s">
        <v>91</v>
      </c>
      <c r="E4" s="89"/>
      <c r="F4" s="90">
        <f>E4/100*21</f>
        <v>0</v>
      </c>
      <c r="G4" s="91">
        <f>E4+F4</f>
        <v>0</v>
      </c>
    </row>
    <row r="5" spans="1:7" ht="27.95" customHeight="1">
      <c r="A5" s="212"/>
      <c r="B5" s="95">
        <v>22</v>
      </c>
      <c r="C5" s="60" t="s">
        <v>90</v>
      </c>
      <c r="D5" s="84" t="s">
        <v>91</v>
      </c>
      <c r="E5" s="86"/>
      <c r="F5" s="68">
        <f t="shared" ref="F5:F8" si="0">E5/100*21</f>
        <v>0</v>
      </c>
      <c r="G5" s="69">
        <f t="shared" ref="G5:G8" si="1">E5+F5</f>
        <v>0</v>
      </c>
    </row>
    <row r="6" spans="1:7" ht="27.95" customHeight="1">
      <c r="A6" s="212"/>
      <c r="B6" s="95">
        <v>24</v>
      </c>
      <c r="C6" s="60" t="s">
        <v>90</v>
      </c>
      <c r="D6" s="84" t="s">
        <v>91</v>
      </c>
      <c r="E6" s="86"/>
      <c r="F6" s="68">
        <f t="shared" si="0"/>
        <v>0</v>
      </c>
      <c r="G6" s="69">
        <f t="shared" si="1"/>
        <v>0</v>
      </c>
    </row>
    <row r="7" spans="1:7" ht="27.95" customHeight="1">
      <c r="A7" s="212"/>
      <c r="B7" s="95">
        <v>25</v>
      </c>
      <c r="C7" s="60" t="s">
        <v>90</v>
      </c>
      <c r="D7" s="84" t="s">
        <v>91</v>
      </c>
      <c r="E7" s="86"/>
      <c r="F7" s="68">
        <f t="shared" si="0"/>
        <v>0</v>
      </c>
      <c r="G7" s="69">
        <f t="shared" si="1"/>
        <v>0</v>
      </c>
    </row>
    <row r="8" spans="1:7" ht="27.95" customHeight="1" thickBot="1">
      <c r="A8" s="212"/>
      <c r="B8" s="205" t="s">
        <v>92</v>
      </c>
      <c r="C8" s="218"/>
      <c r="D8" s="219"/>
      <c r="E8" s="101">
        <f>SUM(E4:E7)</f>
        <v>0</v>
      </c>
      <c r="F8" s="102">
        <f t="shared" si="0"/>
        <v>0</v>
      </c>
      <c r="G8" s="103">
        <f t="shared" si="1"/>
        <v>0</v>
      </c>
    </row>
    <row r="9" spans="1:7" ht="27.95" customHeight="1">
      <c r="A9" s="206" t="s">
        <v>93</v>
      </c>
      <c r="B9" s="100">
        <v>113</v>
      </c>
      <c r="C9" s="56" t="s">
        <v>94</v>
      </c>
      <c r="D9" s="88" t="s">
        <v>91</v>
      </c>
      <c r="E9" s="104"/>
      <c r="F9" s="90">
        <f>E9/100*21</f>
        <v>0</v>
      </c>
      <c r="G9" s="91">
        <f>E9+F9</f>
        <v>0</v>
      </c>
    </row>
    <row r="10" spans="1:7" ht="27.95" customHeight="1">
      <c r="A10" s="207"/>
      <c r="B10" s="99">
        <v>115</v>
      </c>
      <c r="C10" s="60" t="s">
        <v>90</v>
      </c>
      <c r="D10" s="84" t="s">
        <v>91</v>
      </c>
      <c r="E10" s="105"/>
      <c r="F10" s="66">
        <f t="shared" ref="F10:F11" si="2">E10/100*21</f>
        <v>0</v>
      </c>
      <c r="G10" s="70">
        <f t="shared" ref="G10:G11" si="3">E10+F10</f>
        <v>0</v>
      </c>
    </row>
    <row r="11" spans="1:7" ht="27.95" customHeight="1">
      <c r="A11" s="207"/>
      <c r="B11" s="99">
        <v>116</v>
      </c>
      <c r="C11" s="60" t="s">
        <v>94</v>
      </c>
      <c r="D11" s="84" t="s">
        <v>91</v>
      </c>
      <c r="E11" s="105"/>
      <c r="F11" s="66">
        <f t="shared" si="2"/>
        <v>0</v>
      </c>
      <c r="G11" s="70">
        <f t="shared" si="3"/>
        <v>0</v>
      </c>
    </row>
    <row r="12" spans="1:7" ht="27.95" customHeight="1" thickBot="1">
      <c r="A12" s="208"/>
      <c r="B12" s="204" t="s">
        <v>95</v>
      </c>
      <c r="C12" s="204"/>
      <c r="D12" s="205"/>
      <c r="E12" s="110">
        <f>SUM(E9:E11)</f>
        <v>0</v>
      </c>
      <c r="F12" s="111">
        <f>E12/100*21</f>
        <v>0</v>
      </c>
      <c r="G12" s="112">
        <f>E12+F12</f>
        <v>0</v>
      </c>
    </row>
    <row r="13" spans="1:7" ht="27.95" customHeight="1">
      <c r="A13" s="206" t="s">
        <v>96</v>
      </c>
      <c r="B13" s="100">
        <v>217</v>
      </c>
      <c r="C13" s="56" t="s">
        <v>90</v>
      </c>
      <c r="D13" s="88" t="s">
        <v>91</v>
      </c>
      <c r="E13" s="104"/>
      <c r="F13" s="90">
        <f>E13/100*21</f>
        <v>0</v>
      </c>
      <c r="G13" s="91">
        <f>E13+F13</f>
        <v>0</v>
      </c>
    </row>
    <row r="14" spans="1:7" ht="27.95" customHeight="1">
      <c r="A14" s="207"/>
      <c r="B14" s="99">
        <v>218</v>
      </c>
      <c r="C14" s="60" t="s">
        <v>90</v>
      </c>
      <c r="D14" s="84" t="s">
        <v>91</v>
      </c>
      <c r="E14" s="105"/>
      <c r="F14" s="66">
        <f t="shared" ref="F14:F17" si="4">E14/100*21</f>
        <v>0</v>
      </c>
      <c r="G14" s="70">
        <f t="shared" ref="G14:G17" si="5">E14+F14</f>
        <v>0</v>
      </c>
    </row>
    <row r="15" spans="1:7" ht="27.95" customHeight="1">
      <c r="A15" s="207"/>
      <c r="B15" s="99" t="s">
        <v>97</v>
      </c>
      <c r="C15" s="60" t="s">
        <v>90</v>
      </c>
      <c r="D15" s="84" t="s">
        <v>91</v>
      </c>
      <c r="E15" s="105"/>
      <c r="F15" s="66">
        <f t="shared" si="4"/>
        <v>0</v>
      </c>
      <c r="G15" s="70">
        <f t="shared" si="5"/>
        <v>0</v>
      </c>
    </row>
    <row r="16" spans="1:7" ht="27.95" customHeight="1">
      <c r="A16" s="207"/>
      <c r="B16" s="99" t="s">
        <v>98</v>
      </c>
      <c r="C16" s="60" t="s">
        <v>90</v>
      </c>
      <c r="D16" s="84" t="s">
        <v>91</v>
      </c>
      <c r="E16" s="105"/>
      <c r="F16" s="66">
        <f t="shared" si="4"/>
        <v>0</v>
      </c>
      <c r="G16" s="70">
        <f t="shared" si="5"/>
        <v>0</v>
      </c>
    </row>
    <row r="17" spans="1:7" ht="27.95" customHeight="1">
      <c r="A17" s="207"/>
      <c r="B17" s="99" t="s">
        <v>99</v>
      </c>
      <c r="C17" s="60" t="s">
        <v>90</v>
      </c>
      <c r="D17" s="84" t="s">
        <v>91</v>
      </c>
      <c r="E17" s="105"/>
      <c r="F17" s="66">
        <f t="shared" si="4"/>
        <v>0</v>
      </c>
      <c r="G17" s="70">
        <f t="shared" si="5"/>
        <v>0</v>
      </c>
    </row>
    <row r="18" spans="1:7" ht="27.95" customHeight="1" thickBot="1">
      <c r="A18" s="208"/>
      <c r="B18" s="204" t="s">
        <v>100</v>
      </c>
      <c r="C18" s="204"/>
      <c r="D18" s="205"/>
      <c r="E18" s="110">
        <f>SUM(E13:E17)</f>
        <v>0</v>
      </c>
      <c r="F18" s="111">
        <f>SUM(F13:F17)</f>
        <v>0</v>
      </c>
      <c r="G18" s="112">
        <f>SUM(G13:G17)</f>
        <v>0</v>
      </c>
    </row>
    <row r="19" spans="1:7" ht="27.95" customHeight="1">
      <c r="A19" s="211" t="s">
        <v>101</v>
      </c>
      <c r="B19" s="100">
        <v>304</v>
      </c>
      <c r="C19" s="56" t="s">
        <v>94</v>
      </c>
      <c r="D19" s="88" t="s">
        <v>91</v>
      </c>
      <c r="E19" s="104"/>
      <c r="F19" s="90">
        <f>E19/100*21</f>
        <v>0</v>
      </c>
      <c r="G19" s="91">
        <f>E19+F19</f>
        <v>0</v>
      </c>
    </row>
    <row r="20" spans="1:7" ht="27.95" customHeight="1">
      <c r="A20" s="212"/>
      <c r="B20" s="99">
        <v>317</v>
      </c>
      <c r="C20" s="60" t="s">
        <v>94</v>
      </c>
      <c r="D20" s="84" t="s">
        <v>91</v>
      </c>
      <c r="E20" s="105"/>
      <c r="F20" s="66">
        <f t="shared" ref="F20:F25" si="6">E20/100*21</f>
        <v>0</v>
      </c>
      <c r="G20" s="70">
        <f t="shared" ref="G20:G25" si="7">E20+F20</f>
        <v>0</v>
      </c>
    </row>
    <row r="21" spans="1:7" ht="27.95" customHeight="1">
      <c r="A21" s="212"/>
      <c r="B21" s="99">
        <v>319</v>
      </c>
      <c r="C21" s="60" t="s">
        <v>90</v>
      </c>
      <c r="D21" s="84" t="s">
        <v>91</v>
      </c>
      <c r="E21" s="105"/>
      <c r="F21" s="66">
        <f t="shared" si="6"/>
        <v>0</v>
      </c>
      <c r="G21" s="70">
        <f t="shared" si="7"/>
        <v>0</v>
      </c>
    </row>
    <row r="22" spans="1:7" ht="27.95" customHeight="1">
      <c r="A22" s="212"/>
      <c r="B22" s="99">
        <v>320</v>
      </c>
      <c r="C22" s="60" t="s">
        <v>90</v>
      </c>
      <c r="D22" s="84" t="s">
        <v>91</v>
      </c>
      <c r="E22" s="105"/>
      <c r="F22" s="66">
        <f t="shared" si="6"/>
        <v>0</v>
      </c>
      <c r="G22" s="70">
        <f t="shared" si="7"/>
        <v>0</v>
      </c>
    </row>
    <row r="23" spans="1:7" ht="27.95" customHeight="1">
      <c r="A23" s="212"/>
      <c r="B23" s="99">
        <v>321</v>
      </c>
      <c r="C23" s="60" t="s">
        <v>90</v>
      </c>
      <c r="D23" s="84" t="s">
        <v>91</v>
      </c>
      <c r="E23" s="105"/>
      <c r="F23" s="66">
        <f t="shared" si="6"/>
        <v>0</v>
      </c>
      <c r="G23" s="70">
        <f t="shared" si="7"/>
        <v>0</v>
      </c>
    </row>
    <row r="24" spans="1:7" ht="27.95" customHeight="1">
      <c r="A24" s="212"/>
      <c r="B24" s="99">
        <v>325</v>
      </c>
      <c r="C24" s="60" t="s">
        <v>90</v>
      </c>
      <c r="D24" s="84" t="s">
        <v>91</v>
      </c>
      <c r="E24" s="105"/>
      <c r="F24" s="66">
        <f t="shared" si="6"/>
        <v>0</v>
      </c>
      <c r="G24" s="70">
        <f t="shared" si="7"/>
        <v>0</v>
      </c>
    </row>
    <row r="25" spans="1:7" ht="27.95" customHeight="1">
      <c r="A25" s="212"/>
      <c r="B25" s="99">
        <v>326</v>
      </c>
      <c r="C25" s="60" t="s">
        <v>90</v>
      </c>
      <c r="D25" s="84" t="s">
        <v>91</v>
      </c>
      <c r="E25" s="105"/>
      <c r="F25" s="66">
        <f t="shared" si="6"/>
        <v>0</v>
      </c>
      <c r="G25" s="70">
        <f t="shared" si="7"/>
        <v>0</v>
      </c>
    </row>
    <row r="26" spans="1:7" ht="27.95" customHeight="1" thickBot="1">
      <c r="A26" s="213"/>
      <c r="B26" s="209" t="s">
        <v>102</v>
      </c>
      <c r="C26" s="209"/>
      <c r="D26" s="210"/>
      <c r="E26" s="113">
        <f>SUM(E19:E25)</f>
        <v>0</v>
      </c>
      <c r="F26" s="108">
        <f>SUM(F19:F25)</f>
        <v>0</v>
      </c>
      <c r="G26" s="109">
        <f>SUM(G19:G25)</f>
        <v>0</v>
      </c>
    </row>
    <row r="27" spans="1:7" ht="27.95" customHeight="1">
      <c r="A27" s="214" t="s">
        <v>103</v>
      </c>
      <c r="B27" s="107">
        <v>403</v>
      </c>
      <c r="C27" s="56" t="s">
        <v>90</v>
      </c>
      <c r="D27" s="88" t="s">
        <v>91</v>
      </c>
      <c r="E27" s="89"/>
      <c r="F27" s="90">
        <f>E27/100*21</f>
        <v>0</v>
      </c>
      <c r="G27" s="91">
        <f>E27+F27</f>
        <v>0</v>
      </c>
    </row>
    <row r="28" spans="1:7" ht="27.95" customHeight="1">
      <c r="A28" s="215"/>
      <c r="B28" s="96" t="s">
        <v>75</v>
      </c>
      <c r="C28" s="60" t="s">
        <v>90</v>
      </c>
      <c r="D28" s="84" t="s">
        <v>91</v>
      </c>
      <c r="E28" s="86"/>
      <c r="F28" s="68">
        <f t="shared" ref="F28:F35" si="8">E28/100*21</f>
        <v>0</v>
      </c>
      <c r="G28" s="69">
        <f t="shared" ref="G28:G35" si="9">E28+F28</f>
        <v>0</v>
      </c>
    </row>
    <row r="29" spans="1:7" ht="27.95" customHeight="1">
      <c r="A29" s="215"/>
      <c r="B29" s="96" t="s">
        <v>104</v>
      </c>
      <c r="C29" s="60" t="s">
        <v>94</v>
      </c>
      <c r="D29" s="84" t="s">
        <v>91</v>
      </c>
      <c r="E29" s="86"/>
      <c r="F29" s="68">
        <f t="shared" si="8"/>
        <v>0</v>
      </c>
      <c r="G29" s="69">
        <f t="shared" si="9"/>
        <v>0</v>
      </c>
    </row>
    <row r="30" spans="1:7" ht="27.95" customHeight="1">
      <c r="A30" s="215"/>
      <c r="B30" s="96" t="s">
        <v>79</v>
      </c>
      <c r="C30" s="60" t="s">
        <v>90</v>
      </c>
      <c r="D30" s="84" t="s">
        <v>91</v>
      </c>
      <c r="E30" s="86"/>
      <c r="F30" s="68">
        <f t="shared" si="8"/>
        <v>0</v>
      </c>
      <c r="G30" s="69">
        <f t="shared" si="9"/>
        <v>0</v>
      </c>
    </row>
    <row r="31" spans="1:7" ht="27.95" customHeight="1">
      <c r="A31" s="215"/>
      <c r="B31" s="96">
        <v>405</v>
      </c>
      <c r="C31" s="60" t="s">
        <v>94</v>
      </c>
      <c r="D31" s="84" t="s">
        <v>91</v>
      </c>
      <c r="E31" s="86"/>
      <c r="F31" s="68">
        <f t="shared" si="8"/>
        <v>0</v>
      </c>
      <c r="G31" s="69">
        <f t="shared" si="9"/>
        <v>0</v>
      </c>
    </row>
    <row r="32" spans="1:7" ht="27.95" customHeight="1">
      <c r="A32" s="215"/>
      <c r="B32" s="96">
        <v>406</v>
      </c>
      <c r="C32" s="60" t="s">
        <v>90</v>
      </c>
      <c r="D32" s="84" t="s">
        <v>91</v>
      </c>
      <c r="E32" s="86"/>
      <c r="F32" s="68">
        <f t="shared" si="8"/>
        <v>0</v>
      </c>
      <c r="G32" s="69">
        <f t="shared" si="9"/>
        <v>0</v>
      </c>
    </row>
    <row r="33" spans="1:7" ht="27.95" customHeight="1">
      <c r="A33" s="215"/>
      <c r="B33" s="96">
        <v>407</v>
      </c>
      <c r="C33" s="60" t="s">
        <v>90</v>
      </c>
      <c r="D33" s="84" t="s">
        <v>91</v>
      </c>
      <c r="E33" s="86"/>
      <c r="F33" s="68">
        <f t="shared" si="8"/>
        <v>0</v>
      </c>
      <c r="G33" s="69">
        <f t="shared" si="9"/>
        <v>0</v>
      </c>
    </row>
    <row r="34" spans="1:7" ht="27.95" customHeight="1">
      <c r="A34" s="215"/>
      <c r="B34" s="96">
        <v>408</v>
      </c>
      <c r="C34" s="60" t="s">
        <v>90</v>
      </c>
      <c r="D34" s="84" t="s">
        <v>91</v>
      </c>
      <c r="E34" s="86"/>
      <c r="F34" s="68">
        <f t="shared" si="8"/>
        <v>0</v>
      </c>
      <c r="G34" s="69">
        <f t="shared" si="9"/>
        <v>0</v>
      </c>
    </row>
    <row r="35" spans="1:7" ht="27.95" customHeight="1" thickBot="1">
      <c r="A35" s="215"/>
      <c r="B35" s="97">
        <v>409</v>
      </c>
      <c r="C35" s="98" t="s">
        <v>90</v>
      </c>
      <c r="D35" s="85" t="s">
        <v>91</v>
      </c>
      <c r="E35" s="87"/>
      <c r="F35" s="68">
        <f t="shared" si="8"/>
        <v>0</v>
      </c>
      <c r="G35" s="69">
        <f t="shared" si="9"/>
        <v>0</v>
      </c>
    </row>
    <row r="36" spans="1:7" ht="27.75" customHeight="1" thickBot="1">
      <c r="A36" s="216"/>
      <c r="B36" s="209" t="s">
        <v>105</v>
      </c>
      <c r="C36" s="209"/>
      <c r="D36" s="210"/>
      <c r="E36" s="116">
        <f>SUM(E27:E35)</f>
        <v>0</v>
      </c>
      <c r="F36" s="116">
        <f>SUM(F27:F35)</f>
        <v>0</v>
      </c>
      <c r="G36" s="117">
        <f>SUM(G27:G35)</f>
        <v>0</v>
      </c>
    </row>
  </sheetData>
  <mergeCells count="11">
    <mergeCell ref="C1:G1"/>
    <mergeCell ref="A4:A8"/>
    <mergeCell ref="B8:D8"/>
    <mergeCell ref="A9:A12"/>
    <mergeCell ref="B12:D12"/>
    <mergeCell ref="B18:D18"/>
    <mergeCell ref="A13:A18"/>
    <mergeCell ref="B26:D26"/>
    <mergeCell ref="A19:A26"/>
    <mergeCell ref="A27:A36"/>
    <mergeCell ref="B36:D36"/>
  </mergeCells>
  <pageMargins left="0.7" right="0.7" top="0.78740157499999996" bottom="0.78740157499999996"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3"/>
  <sheetViews>
    <sheetView view="pageBreakPreview" zoomScale="115" zoomScaleNormal="100" zoomScaleSheetLayoutView="115" workbookViewId="0">
      <selection activeCell="F7" sqref="F7"/>
    </sheetView>
  </sheetViews>
  <sheetFormatPr defaultRowHeight="14.45"/>
  <cols>
    <col min="1" max="1" width="6.7109375" customWidth="1"/>
    <col min="2" max="2" width="13.5703125" customWidth="1"/>
    <col min="3" max="3" width="11.28515625" bestFit="1" customWidth="1"/>
    <col min="4" max="4" width="23.42578125" bestFit="1" customWidth="1"/>
    <col min="5" max="5" width="9.85546875" customWidth="1"/>
    <col min="6" max="6" width="15.7109375" customWidth="1"/>
    <col min="7" max="7" width="15.42578125" customWidth="1"/>
    <col min="10" max="10" width="11.28515625" bestFit="1" customWidth="1"/>
    <col min="11" max="11" width="23.42578125" bestFit="1" customWidth="1"/>
  </cols>
  <sheetData>
    <row r="1" spans="1:6" ht="21">
      <c r="A1" s="198" t="s">
        <v>106</v>
      </c>
      <c r="B1" s="198"/>
      <c r="C1" s="198"/>
      <c r="D1" s="198"/>
      <c r="E1" s="198"/>
      <c r="F1" s="42"/>
    </row>
    <row r="2" spans="1:6" ht="6" customHeight="1" thickBot="1"/>
    <row r="3" spans="1:6" ht="15" thickBot="1">
      <c r="A3" s="29" t="s">
        <v>60</v>
      </c>
      <c r="B3" s="30" t="s">
        <v>107</v>
      </c>
      <c r="C3" s="30" t="s">
        <v>2</v>
      </c>
      <c r="D3" s="30" t="s">
        <v>108</v>
      </c>
      <c r="E3" s="28" t="s">
        <v>65</v>
      </c>
      <c r="F3" s="142"/>
    </row>
    <row r="4" spans="1:6" s="145" customFormat="1">
      <c r="A4" s="231">
        <v>20</v>
      </c>
      <c r="B4" s="235" t="s">
        <v>76</v>
      </c>
      <c r="C4" s="143" t="s">
        <v>8</v>
      </c>
      <c r="D4" s="171" t="s">
        <v>9</v>
      </c>
      <c r="E4" s="187">
        <v>0</v>
      </c>
    </row>
    <row r="5" spans="1:6" s="145" customFormat="1">
      <c r="A5" s="232"/>
      <c r="B5" s="236"/>
      <c r="C5" s="147" t="s">
        <v>10</v>
      </c>
      <c r="D5" s="164" t="s">
        <v>11</v>
      </c>
      <c r="E5" s="184">
        <v>0</v>
      </c>
    </row>
    <row r="6" spans="1:6" s="145" customFormat="1">
      <c r="A6" s="232"/>
      <c r="B6" s="236"/>
      <c r="C6" s="154" t="s">
        <v>12</v>
      </c>
      <c r="D6" s="150" t="s">
        <v>13</v>
      </c>
      <c r="E6" s="184">
        <v>0</v>
      </c>
    </row>
    <row r="7" spans="1:6" s="145" customFormat="1">
      <c r="A7" s="232"/>
      <c r="B7" s="236"/>
      <c r="C7" s="154" t="s">
        <v>14</v>
      </c>
      <c r="D7" s="154" t="s">
        <v>15</v>
      </c>
      <c r="E7" s="184">
        <v>0</v>
      </c>
    </row>
    <row r="8" spans="1:6" s="145" customFormat="1">
      <c r="A8" s="232"/>
      <c r="B8" s="236"/>
      <c r="C8" s="154" t="s">
        <v>16</v>
      </c>
      <c r="D8" s="154" t="s">
        <v>17</v>
      </c>
      <c r="E8" s="184">
        <v>0</v>
      </c>
    </row>
    <row r="9" spans="1:6" s="145" customFormat="1">
      <c r="A9" s="232"/>
      <c r="B9" s="236"/>
      <c r="C9" s="154" t="s">
        <v>18</v>
      </c>
      <c r="D9" s="154" t="s">
        <v>19</v>
      </c>
      <c r="E9" s="184">
        <v>0</v>
      </c>
    </row>
    <row r="10" spans="1:6" s="145" customFormat="1">
      <c r="A10" s="232"/>
      <c r="B10" s="236"/>
      <c r="C10" s="177" t="s">
        <v>20</v>
      </c>
      <c r="D10" s="154" t="s">
        <v>21</v>
      </c>
      <c r="E10" s="184">
        <v>0</v>
      </c>
    </row>
    <row r="11" spans="1:6" s="145" customFormat="1">
      <c r="A11" s="232"/>
      <c r="B11" s="236"/>
      <c r="C11" s="154" t="s">
        <v>22</v>
      </c>
      <c r="D11" s="154" t="s">
        <v>23</v>
      </c>
      <c r="E11" s="184">
        <v>0</v>
      </c>
    </row>
    <row r="12" spans="1:6" s="145" customFormat="1">
      <c r="A12" s="232"/>
      <c r="B12" s="236"/>
      <c r="C12" s="177" t="s">
        <v>24</v>
      </c>
      <c r="D12" s="150" t="s">
        <v>25</v>
      </c>
      <c r="E12" s="184">
        <v>0</v>
      </c>
    </row>
    <row r="13" spans="1:6" s="145" customFormat="1">
      <c r="A13" s="232"/>
      <c r="B13" s="236"/>
      <c r="C13" s="147" t="s">
        <v>26</v>
      </c>
      <c r="D13" s="154" t="s">
        <v>27</v>
      </c>
      <c r="E13" s="184">
        <v>0</v>
      </c>
    </row>
    <row r="14" spans="1:6" s="145" customFormat="1">
      <c r="A14" s="232"/>
      <c r="B14" s="237"/>
      <c r="C14" s="154" t="s">
        <v>28</v>
      </c>
      <c r="D14" s="165" t="s">
        <v>29</v>
      </c>
      <c r="E14" s="184">
        <v>0</v>
      </c>
    </row>
    <row r="15" spans="1:6" s="145" customFormat="1">
      <c r="A15" s="232"/>
      <c r="B15" s="236"/>
      <c r="C15" s="154" t="s">
        <v>30</v>
      </c>
      <c r="D15" s="154" t="s">
        <v>31</v>
      </c>
      <c r="E15" s="184">
        <v>0</v>
      </c>
    </row>
    <row r="16" spans="1:6"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2" t="s">
        <v>54</v>
      </c>
      <c r="D27" s="154" t="s">
        <v>55</v>
      </c>
      <c r="E27" s="185">
        <v>0</v>
      </c>
    </row>
    <row r="28" spans="1:5" s="145" customFormat="1" ht="15" thickBot="1">
      <c r="A28" s="234"/>
      <c r="B28" s="239"/>
      <c r="C28" s="155" t="s">
        <v>56</v>
      </c>
      <c r="D28" s="155" t="s">
        <v>57</v>
      </c>
      <c r="E28" s="186">
        <v>0</v>
      </c>
    </row>
    <row r="29" spans="1:5" s="145" customFormat="1">
      <c r="A29" s="223">
        <v>22</v>
      </c>
      <c r="B29" s="227" t="s">
        <v>76</v>
      </c>
      <c r="C29" s="143" t="s">
        <v>8</v>
      </c>
      <c r="D29" s="171" t="s">
        <v>9</v>
      </c>
      <c r="E29" s="187">
        <v>0</v>
      </c>
    </row>
    <row r="30" spans="1:5" s="145" customFormat="1">
      <c r="A30" s="224"/>
      <c r="B30" s="228"/>
      <c r="C30" s="147" t="s">
        <v>10</v>
      </c>
      <c r="D30" s="164" t="s">
        <v>11</v>
      </c>
      <c r="E30" s="184">
        <v>0</v>
      </c>
    </row>
    <row r="31" spans="1:5" s="145" customFormat="1">
      <c r="A31" s="224"/>
      <c r="B31" s="228"/>
      <c r="C31" s="154" t="s">
        <v>12</v>
      </c>
      <c r="D31" s="150" t="s">
        <v>13</v>
      </c>
      <c r="E31" s="184">
        <v>0</v>
      </c>
    </row>
    <row r="32" spans="1:5" s="145" customFormat="1">
      <c r="A32" s="224"/>
      <c r="B32" s="228"/>
      <c r="C32" s="154" t="s">
        <v>14</v>
      </c>
      <c r="D32" s="154" t="s">
        <v>15</v>
      </c>
      <c r="E32" s="184">
        <v>0</v>
      </c>
    </row>
    <row r="33" spans="1:5" s="145" customFormat="1">
      <c r="A33" s="224"/>
      <c r="B33" s="228"/>
      <c r="C33" s="154" t="s">
        <v>16</v>
      </c>
      <c r="D33" s="154" t="s">
        <v>17</v>
      </c>
      <c r="E33" s="184">
        <v>0</v>
      </c>
    </row>
    <row r="34" spans="1:5" s="145" customFormat="1">
      <c r="A34" s="224"/>
      <c r="B34" s="228"/>
      <c r="C34" s="154" t="s">
        <v>18</v>
      </c>
      <c r="D34" s="154" t="s">
        <v>19</v>
      </c>
      <c r="E34" s="184">
        <v>0</v>
      </c>
    </row>
    <row r="35" spans="1:5" s="145" customFormat="1">
      <c r="A35" s="224"/>
      <c r="B35" s="228"/>
      <c r="C35" s="177" t="s">
        <v>20</v>
      </c>
      <c r="D35" s="154" t="s">
        <v>21</v>
      </c>
      <c r="E35" s="184">
        <v>0</v>
      </c>
    </row>
    <row r="36" spans="1:5" s="145" customFormat="1">
      <c r="A36" s="224"/>
      <c r="B36" s="228"/>
      <c r="C36" s="154" t="s">
        <v>22</v>
      </c>
      <c r="D36" s="154" t="s">
        <v>23</v>
      </c>
      <c r="E36" s="184">
        <v>0</v>
      </c>
    </row>
    <row r="37" spans="1:5" s="145" customFormat="1">
      <c r="A37" s="224"/>
      <c r="B37" s="228"/>
      <c r="C37" s="177" t="s">
        <v>24</v>
      </c>
      <c r="D37" s="150" t="s">
        <v>25</v>
      </c>
      <c r="E37" s="184">
        <v>0</v>
      </c>
    </row>
    <row r="38" spans="1:5" s="145" customFormat="1">
      <c r="A38" s="224"/>
      <c r="B38" s="228"/>
      <c r="C38" s="147" t="s">
        <v>26</v>
      </c>
      <c r="D38" s="154" t="s">
        <v>27</v>
      </c>
      <c r="E38" s="184">
        <v>0</v>
      </c>
    </row>
    <row r="39" spans="1:5" s="145" customFormat="1">
      <c r="A39" s="224"/>
      <c r="B39" s="228"/>
      <c r="C39" s="154" t="s">
        <v>28</v>
      </c>
      <c r="D39" s="165" t="s">
        <v>29</v>
      </c>
      <c r="E39" s="184">
        <v>0</v>
      </c>
    </row>
    <row r="40" spans="1:5" s="145" customFormat="1">
      <c r="A40" s="224"/>
      <c r="B40" s="228"/>
      <c r="C40" s="154" t="s">
        <v>30</v>
      </c>
      <c r="D40" s="154" t="s">
        <v>31</v>
      </c>
      <c r="E40" s="184">
        <v>0</v>
      </c>
    </row>
    <row r="41" spans="1:5" s="145" customFormat="1">
      <c r="A41" s="224"/>
      <c r="B41" s="228"/>
      <c r="C41" s="154" t="s">
        <v>32</v>
      </c>
      <c r="D41" s="154" t="s">
        <v>33</v>
      </c>
      <c r="E41" s="184">
        <v>0</v>
      </c>
    </row>
    <row r="42" spans="1:5" s="145" customFormat="1">
      <c r="A42" s="224"/>
      <c r="B42" s="228"/>
      <c r="C42" s="154" t="s">
        <v>34</v>
      </c>
      <c r="D42" s="154" t="s">
        <v>35</v>
      </c>
      <c r="E42" s="184">
        <v>0</v>
      </c>
    </row>
    <row r="43" spans="1:5" s="145" customFormat="1">
      <c r="A43" s="224"/>
      <c r="B43" s="228"/>
      <c r="C43" s="177" t="s">
        <v>36</v>
      </c>
      <c r="D43" s="154" t="s">
        <v>37</v>
      </c>
      <c r="E43" s="184">
        <v>0</v>
      </c>
    </row>
    <row r="44" spans="1:5" s="145" customFormat="1">
      <c r="A44" s="224"/>
      <c r="B44" s="228"/>
      <c r="C44" s="154" t="s">
        <v>38</v>
      </c>
      <c r="D44" s="154" t="s">
        <v>39</v>
      </c>
      <c r="E44" s="184">
        <v>0</v>
      </c>
    </row>
    <row r="45" spans="1:5" s="145" customFormat="1">
      <c r="A45" s="224"/>
      <c r="B45" s="228"/>
      <c r="C45" s="154" t="s">
        <v>40</v>
      </c>
      <c r="D45" s="154" t="s">
        <v>41</v>
      </c>
      <c r="E45" s="184">
        <v>0</v>
      </c>
    </row>
    <row r="46" spans="1:5" s="145" customFormat="1">
      <c r="A46" s="224"/>
      <c r="B46" s="228"/>
      <c r="C46" s="154" t="s">
        <v>42</v>
      </c>
      <c r="D46" s="154" t="s">
        <v>43</v>
      </c>
      <c r="E46" s="184">
        <v>0</v>
      </c>
    </row>
    <row r="47" spans="1:5" s="145" customFormat="1">
      <c r="A47" s="224"/>
      <c r="B47" s="228"/>
      <c r="C47" s="177" t="s">
        <v>44</v>
      </c>
      <c r="D47" s="154" t="s">
        <v>45</v>
      </c>
      <c r="E47" s="184">
        <v>0</v>
      </c>
    </row>
    <row r="48" spans="1:5">
      <c r="A48" s="224"/>
      <c r="B48" s="228"/>
      <c r="C48" s="5" t="s">
        <v>46</v>
      </c>
      <c r="D48" s="5" t="s">
        <v>47</v>
      </c>
      <c r="E48" s="18">
        <v>1</v>
      </c>
    </row>
    <row r="49" spans="1:5" s="145" customFormat="1">
      <c r="A49" s="224"/>
      <c r="B49" s="228"/>
      <c r="C49" s="154" t="s">
        <v>48</v>
      </c>
      <c r="D49" s="154" t="s">
        <v>49</v>
      </c>
      <c r="E49" s="184">
        <v>0</v>
      </c>
    </row>
    <row r="50" spans="1:5" s="145" customFormat="1">
      <c r="A50" s="224"/>
      <c r="B50" s="228"/>
      <c r="C50" s="154" t="s">
        <v>50</v>
      </c>
      <c r="D50" s="154" t="s">
        <v>51</v>
      </c>
      <c r="E50" s="184">
        <v>0</v>
      </c>
    </row>
    <row r="51" spans="1:5" s="145" customFormat="1">
      <c r="A51" s="225"/>
      <c r="B51" s="229"/>
      <c r="C51" s="154" t="s">
        <v>52</v>
      </c>
      <c r="D51" s="154" t="s">
        <v>53</v>
      </c>
      <c r="E51" s="184">
        <v>0</v>
      </c>
    </row>
    <row r="52" spans="1:5" s="145" customFormat="1">
      <c r="A52" s="225"/>
      <c r="B52" s="229"/>
      <c r="C52" s="152" t="s">
        <v>54</v>
      </c>
      <c r="D52" s="154" t="s">
        <v>55</v>
      </c>
      <c r="E52" s="185">
        <v>0</v>
      </c>
    </row>
    <row r="53" spans="1:5" s="145" customFormat="1" ht="15" thickBot="1">
      <c r="A53" s="226"/>
      <c r="B53" s="230"/>
      <c r="C53" s="155" t="s">
        <v>56</v>
      </c>
      <c r="D53" s="155" t="s">
        <v>57</v>
      </c>
      <c r="E53" s="186">
        <v>0</v>
      </c>
    </row>
    <row r="54" spans="1:5" s="145" customFormat="1">
      <c r="A54" s="223">
        <v>24</v>
      </c>
      <c r="B54" s="227" t="s">
        <v>76</v>
      </c>
      <c r="C54" s="143" t="s">
        <v>8</v>
      </c>
      <c r="D54" s="171" t="s">
        <v>9</v>
      </c>
      <c r="E54" s="187">
        <v>0</v>
      </c>
    </row>
    <row r="55" spans="1:5" s="145" customFormat="1">
      <c r="A55" s="224"/>
      <c r="B55" s="228"/>
      <c r="C55" s="147" t="s">
        <v>10</v>
      </c>
      <c r="D55" s="164" t="s">
        <v>11</v>
      </c>
      <c r="E55" s="184">
        <v>0</v>
      </c>
    </row>
    <row r="56" spans="1:5" s="145" customFormat="1">
      <c r="A56" s="224"/>
      <c r="B56" s="228"/>
      <c r="C56" s="154" t="s">
        <v>12</v>
      </c>
      <c r="D56" s="150" t="s">
        <v>13</v>
      </c>
      <c r="E56" s="184">
        <v>0</v>
      </c>
    </row>
    <row r="57" spans="1:5" s="145" customFormat="1">
      <c r="A57" s="224"/>
      <c r="B57" s="228"/>
      <c r="C57" s="154" t="s">
        <v>14</v>
      </c>
      <c r="D57" s="154" t="s">
        <v>15</v>
      </c>
      <c r="E57" s="184">
        <v>0</v>
      </c>
    </row>
    <row r="58" spans="1:5" s="145" customFormat="1">
      <c r="A58" s="224"/>
      <c r="B58" s="228"/>
      <c r="C58" s="154" t="s">
        <v>16</v>
      </c>
      <c r="D58" s="154" t="s">
        <v>17</v>
      </c>
      <c r="E58" s="184">
        <v>0</v>
      </c>
    </row>
    <row r="59" spans="1:5" s="145" customFormat="1">
      <c r="A59" s="224"/>
      <c r="B59" s="228"/>
      <c r="C59" s="154" t="s">
        <v>18</v>
      </c>
      <c r="D59" s="154" t="s">
        <v>19</v>
      </c>
      <c r="E59" s="184">
        <v>0</v>
      </c>
    </row>
    <row r="60" spans="1:5" s="145" customFormat="1">
      <c r="A60" s="224"/>
      <c r="B60" s="228"/>
      <c r="C60" s="177" t="s">
        <v>20</v>
      </c>
      <c r="D60" s="154" t="s">
        <v>21</v>
      </c>
      <c r="E60" s="184">
        <v>0</v>
      </c>
    </row>
    <row r="61" spans="1:5" s="145" customFormat="1">
      <c r="A61" s="224"/>
      <c r="B61" s="228"/>
      <c r="C61" s="154" t="s">
        <v>22</v>
      </c>
      <c r="D61" s="154" t="s">
        <v>23</v>
      </c>
      <c r="E61" s="184">
        <v>0</v>
      </c>
    </row>
    <row r="62" spans="1:5" s="145" customFormat="1">
      <c r="A62" s="224"/>
      <c r="B62" s="228"/>
      <c r="C62" s="177" t="s">
        <v>24</v>
      </c>
      <c r="D62" s="150" t="s">
        <v>25</v>
      </c>
      <c r="E62" s="184">
        <v>0</v>
      </c>
    </row>
    <row r="63" spans="1:5" s="145" customFormat="1">
      <c r="A63" s="224"/>
      <c r="B63" s="228"/>
      <c r="C63" s="147" t="s">
        <v>26</v>
      </c>
      <c r="D63" s="154" t="s">
        <v>27</v>
      </c>
      <c r="E63" s="184">
        <v>0</v>
      </c>
    </row>
    <row r="64" spans="1:5" s="145" customFormat="1">
      <c r="A64" s="224"/>
      <c r="B64" s="228"/>
      <c r="C64" s="154" t="s">
        <v>28</v>
      </c>
      <c r="D64" s="165" t="s">
        <v>29</v>
      </c>
      <c r="E64" s="184">
        <v>0</v>
      </c>
    </row>
    <row r="65" spans="1:5" s="145" customFormat="1">
      <c r="A65" s="224"/>
      <c r="B65" s="228"/>
      <c r="C65" s="154" t="s">
        <v>30</v>
      </c>
      <c r="D65" s="154" t="s">
        <v>31</v>
      </c>
      <c r="E65" s="184">
        <v>0</v>
      </c>
    </row>
    <row r="66" spans="1:5" s="145" customFormat="1">
      <c r="A66" s="224"/>
      <c r="B66" s="228"/>
      <c r="C66" s="154" t="s">
        <v>32</v>
      </c>
      <c r="D66" s="154" t="s">
        <v>33</v>
      </c>
      <c r="E66" s="184">
        <v>0</v>
      </c>
    </row>
    <row r="67" spans="1:5" s="145" customFormat="1">
      <c r="A67" s="224"/>
      <c r="B67" s="228"/>
      <c r="C67" s="154" t="s">
        <v>34</v>
      </c>
      <c r="D67" s="154" t="s">
        <v>35</v>
      </c>
      <c r="E67" s="184">
        <v>0</v>
      </c>
    </row>
    <row r="68" spans="1:5" s="145" customFormat="1">
      <c r="A68" s="224"/>
      <c r="B68" s="228"/>
      <c r="C68" s="177" t="s">
        <v>36</v>
      </c>
      <c r="D68" s="154" t="s">
        <v>37</v>
      </c>
      <c r="E68" s="184">
        <v>0</v>
      </c>
    </row>
    <row r="69" spans="1:5" s="145" customFormat="1">
      <c r="A69" s="224"/>
      <c r="B69" s="228"/>
      <c r="C69" s="154" t="s">
        <v>38</v>
      </c>
      <c r="D69" s="154" t="s">
        <v>39</v>
      </c>
      <c r="E69" s="184">
        <v>0</v>
      </c>
    </row>
    <row r="70" spans="1:5" s="145" customFormat="1">
      <c r="A70" s="224"/>
      <c r="B70" s="228"/>
      <c r="C70" s="154" t="s">
        <v>40</v>
      </c>
      <c r="D70" s="154" t="s">
        <v>41</v>
      </c>
      <c r="E70" s="184">
        <v>0</v>
      </c>
    </row>
    <row r="71" spans="1:5" s="145" customFormat="1">
      <c r="A71" s="224"/>
      <c r="B71" s="228"/>
      <c r="C71" s="154" t="s">
        <v>42</v>
      </c>
      <c r="D71" s="154" t="s">
        <v>43</v>
      </c>
      <c r="E71" s="184">
        <v>0</v>
      </c>
    </row>
    <row r="72" spans="1:5" s="145" customFormat="1">
      <c r="A72" s="224"/>
      <c r="B72" s="228"/>
      <c r="C72" s="177" t="s">
        <v>44</v>
      </c>
      <c r="D72" s="154" t="s">
        <v>45</v>
      </c>
      <c r="E72" s="184">
        <v>0</v>
      </c>
    </row>
    <row r="73" spans="1:5">
      <c r="A73" s="224"/>
      <c r="B73" s="228"/>
      <c r="C73" s="5" t="s">
        <v>46</v>
      </c>
      <c r="D73" s="5" t="s">
        <v>47</v>
      </c>
      <c r="E73" s="18">
        <v>1</v>
      </c>
    </row>
    <row r="74" spans="1:5" s="145" customFormat="1">
      <c r="A74" s="224"/>
      <c r="B74" s="228"/>
      <c r="C74" s="154" t="s">
        <v>48</v>
      </c>
      <c r="D74" s="154" t="s">
        <v>49</v>
      </c>
      <c r="E74" s="184">
        <v>0</v>
      </c>
    </row>
    <row r="75" spans="1:5" s="145" customFormat="1">
      <c r="A75" s="224"/>
      <c r="B75" s="228"/>
      <c r="C75" s="154" t="s">
        <v>50</v>
      </c>
      <c r="D75" s="154" t="s">
        <v>51</v>
      </c>
      <c r="E75" s="184">
        <v>0</v>
      </c>
    </row>
    <row r="76" spans="1:5" s="145" customFormat="1">
      <c r="A76" s="225"/>
      <c r="B76" s="229"/>
      <c r="C76" s="154" t="s">
        <v>52</v>
      </c>
      <c r="D76" s="154" t="s">
        <v>53</v>
      </c>
      <c r="E76" s="184">
        <v>0</v>
      </c>
    </row>
    <row r="77" spans="1:5" s="145" customFormat="1">
      <c r="A77" s="225"/>
      <c r="B77" s="229"/>
      <c r="C77" s="152" t="s">
        <v>54</v>
      </c>
      <c r="D77" s="154" t="s">
        <v>55</v>
      </c>
      <c r="E77" s="185">
        <v>0</v>
      </c>
    </row>
    <row r="78" spans="1:5" s="145" customFormat="1" ht="15" thickBot="1">
      <c r="A78" s="226"/>
      <c r="B78" s="230"/>
      <c r="C78" s="155" t="s">
        <v>56</v>
      </c>
      <c r="D78" s="155" t="s">
        <v>57</v>
      </c>
      <c r="E78" s="186">
        <v>0</v>
      </c>
    </row>
    <row r="79" spans="1:5" s="145" customFormat="1">
      <c r="A79" s="223">
        <v>25</v>
      </c>
      <c r="B79" s="227" t="s">
        <v>76</v>
      </c>
      <c r="C79" s="143" t="s">
        <v>8</v>
      </c>
      <c r="D79" s="171" t="s">
        <v>9</v>
      </c>
      <c r="E79" s="187">
        <v>0</v>
      </c>
    </row>
    <row r="80" spans="1:5" s="145" customFormat="1">
      <c r="A80" s="224"/>
      <c r="B80" s="228"/>
      <c r="C80" s="147" t="s">
        <v>10</v>
      </c>
      <c r="D80" s="164" t="s">
        <v>11</v>
      </c>
      <c r="E80" s="184">
        <v>0</v>
      </c>
    </row>
    <row r="81" spans="1:5" s="145" customFormat="1">
      <c r="A81" s="224"/>
      <c r="B81" s="228"/>
      <c r="C81" s="154" t="s">
        <v>12</v>
      </c>
      <c r="D81" s="150" t="s">
        <v>13</v>
      </c>
      <c r="E81" s="184">
        <v>0</v>
      </c>
    </row>
    <row r="82" spans="1:5" s="145" customFormat="1">
      <c r="A82" s="224"/>
      <c r="B82" s="228"/>
      <c r="C82" s="154" t="s">
        <v>14</v>
      </c>
      <c r="D82" s="154" t="s">
        <v>15</v>
      </c>
      <c r="E82" s="184">
        <v>0</v>
      </c>
    </row>
    <row r="83" spans="1:5" s="145" customFormat="1">
      <c r="A83" s="224"/>
      <c r="B83" s="228"/>
      <c r="C83" s="154" t="s">
        <v>16</v>
      </c>
      <c r="D83" s="154" t="s">
        <v>17</v>
      </c>
      <c r="E83" s="184">
        <v>0</v>
      </c>
    </row>
    <row r="84" spans="1:5" s="145" customFormat="1">
      <c r="A84" s="224"/>
      <c r="B84" s="228"/>
      <c r="C84" s="154" t="s">
        <v>18</v>
      </c>
      <c r="D84" s="154" t="s">
        <v>19</v>
      </c>
      <c r="E84" s="184">
        <v>0</v>
      </c>
    </row>
    <row r="85" spans="1:5" s="145" customFormat="1">
      <c r="A85" s="224"/>
      <c r="B85" s="228"/>
      <c r="C85" s="177" t="s">
        <v>20</v>
      </c>
      <c r="D85" s="154" t="s">
        <v>21</v>
      </c>
      <c r="E85" s="184">
        <v>0</v>
      </c>
    </row>
    <row r="86" spans="1:5" s="145" customFormat="1">
      <c r="A86" s="224"/>
      <c r="B86" s="228"/>
      <c r="C86" s="154" t="s">
        <v>22</v>
      </c>
      <c r="D86" s="154" t="s">
        <v>23</v>
      </c>
      <c r="E86" s="184">
        <v>0</v>
      </c>
    </row>
    <row r="87" spans="1:5" s="145" customFormat="1">
      <c r="A87" s="224"/>
      <c r="B87" s="228"/>
      <c r="C87" s="177" t="s">
        <v>24</v>
      </c>
      <c r="D87" s="150" t="s">
        <v>25</v>
      </c>
      <c r="E87" s="184">
        <v>0</v>
      </c>
    </row>
    <row r="88" spans="1:5" s="145" customFormat="1">
      <c r="A88" s="224"/>
      <c r="B88" s="228"/>
      <c r="C88" s="147" t="s">
        <v>26</v>
      </c>
      <c r="D88" s="154" t="s">
        <v>27</v>
      </c>
      <c r="E88" s="184">
        <v>0</v>
      </c>
    </row>
    <row r="89" spans="1:5" s="145" customFormat="1">
      <c r="A89" s="224"/>
      <c r="B89" s="228"/>
      <c r="C89" s="154" t="s">
        <v>28</v>
      </c>
      <c r="D89" s="165" t="s">
        <v>29</v>
      </c>
      <c r="E89" s="184">
        <v>0</v>
      </c>
    </row>
    <row r="90" spans="1:5" s="145" customFormat="1">
      <c r="A90" s="224"/>
      <c r="B90" s="228"/>
      <c r="C90" s="154" t="s">
        <v>30</v>
      </c>
      <c r="D90" s="154" t="s">
        <v>31</v>
      </c>
      <c r="E90" s="184">
        <v>0</v>
      </c>
    </row>
    <row r="91" spans="1:5" s="145" customFormat="1">
      <c r="A91" s="224"/>
      <c r="B91" s="228"/>
      <c r="C91" s="154" t="s">
        <v>32</v>
      </c>
      <c r="D91" s="154" t="s">
        <v>33</v>
      </c>
      <c r="E91" s="184">
        <v>0</v>
      </c>
    </row>
    <row r="92" spans="1:5" s="145" customFormat="1">
      <c r="A92" s="224"/>
      <c r="B92" s="228"/>
      <c r="C92" s="154" t="s">
        <v>34</v>
      </c>
      <c r="D92" s="154" t="s">
        <v>35</v>
      </c>
      <c r="E92" s="184">
        <v>0</v>
      </c>
    </row>
    <row r="93" spans="1:5" s="145" customFormat="1">
      <c r="A93" s="224"/>
      <c r="B93" s="228"/>
      <c r="C93" s="177" t="s">
        <v>36</v>
      </c>
      <c r="D93" s="154" t="s">
        <v>37</v>
      </c>
      <c r="E93" s="184">
        <v>0</v>
      </c>
    </row>
    <row r="94" spans="1:5" s="145" customFormat="1">
      <c r="A94" s="224"/>
      <c r="B94" s="228"/>
      <c r="C94" s="154" t="s">
        <v>38</v>
      </c>
      <c r="D94" s="154" t="s">
        <v>39</v>
      </c>
      <c r="E94" s="184">
        <v>0</v>
      </c>
    </row>
    <row r="95" spans="1:5" s="145" customFormat="1">
      <c r="A95" s="224"/>
      <c r="B95" s="228"/>
      <c r="C95" s="154" t="s">
        <v>40</v>
      </c>
      <c r="D95" s="154" t="s">
        <v>41</v>
      </c>
      <c r="E95" s="184">
        <v>0</v>
      </c>
    </row>
    <row r="96" spans="1:5" s="145" customFormat="1">
      <c r="A96" s="224"/>
      <c r="B96" s="228"/>
      <c r="C96" s="154" t="s">
        <v>42</v>
      </c>
      <c r="D96" s="154" t="s">
        <v>43</v>
      </c>
      <c r="E96" s="184">
        <v>0</v>
      </c>
    </row>
    <row r="97" spans="1:7" s="145" customFormat="1">
      <c r="A97" s="224"/>
      <c r="B97" s="228"/>
      <c r="C97" s="177" t="s">
        <v>44</v>
      </c>
      <c r="D97" s="154" t="s">
        <v>45</v>
      </c>
      <c r="E97" s="184">
        <v>0</v>
      </c>
    </row>
    <row r="98" spans="1:7">
      <c r="A98" s="224"/>
      <c r="B98" s="228"/>
      <c r="C98" s="5" t="s">
        <v>46</v>
      </c>
      <c r="D98" s="5" t="s">
        <v>47</v>
      </c>
      <c r="E98" s="18">
        <v>1</v>
      </c>
    </row>
    <row r="99" spans="1:7" s="145" customFormat="1">
      <c r="A99" s="224"/>
      <c r="B99" s="228"/>
      <c r="C99" s="154" t="s">
        <v>48</v>
      </c>
      <c r="D99" s="154" t="s">
        <v>49</v>
      </c>
      <c r="E99" s="184">
        <v>0</v>
      </c>
    </row>
    <row r="100" spans="1:7" s="145" customFormat="1">
      <c r="A100" s="224"/>
      <c r="B100" s="228"/>
      <c r="C100" s="154" t="s">
        <v>50</v>
      </c>
      <c r="D100" s="154" t="s">
        <v>51</v>
      </c>
      <c r="E100" s="184">
        <v>0</v>
      </c>
    </row>
    <row r="101" spans="1:7" s="145" customFormat="1">
      <c r="A101" s="225"/>
      <c r="B101" s="229"/>
      <c r="C101" s="154" t="s">
        <v>52</v>
      </c>
      <c r="D101" s="154" t="s">
        <v>53</v>
      </c>
      <c r="E101" s="184">
        <v>0</v>
      </c>
    </row>
    <row r="102" spans="1:7" s="145" customFormat="1">
      <c r="A102" s="225"/>
      <c r="B102" s="229"/>
      <c r="C102" s="152" t="s">
        <v>54</v>
      </c>
      <c r="D102" s="154" t="s">
        <v>55</v>
      </c>
      <c r="E102" s="185">
        <v>0</v>
      </c>
    </row>
    <row r="103" spans="1:7" s="145" customFormat="1" ht="15" thickBot="1">
      <c r="A103" s="226"/>
      <c r="B103" s="230"/>
      <c r="C103" s="155" t="s">
        <v>56</v>
      </c>
      <c r="D103" s="155" t="s">
        <v>57</v>
      </c>
      <c r="E103" s="186">
        <v>0</v>
      </c>
    </row>
    <row r="104" spans="1:7" ht="15.95" thickBot="1">
      <c r="A104" s="4" t="s">
        <v>109</v>
      </c>
    </row>
    <row r="105" spans="1:7" ht="15" thickBot="1">
      <c r="C105" s="26" t="s">
        <v>2</v>
      </c>
      <c r="D105" s="27" t="s">
        <v>3</v>
      </c>
      <c r="E105" s="124" t="s">
        <v>4</v>
      </c>
      <c r="F105" s="125" t="s">
        <v>110</v>
      </c>
      <c r="G105" s="126" t="s">
        <v>7</v>
      </c>
    </row>
    <row r="106" spans="1:7" s="145" customFormat="1">
      <c r="C106" s="170" t="s">
        <v>8</v>
      </c>
      <c r="D106" s="171" t="s">
        <v>9</v>
      </c>
      <c r="E106" s="144">
        <f t="shared" ref="E106:E129" si="0">E4+E29+E54+E79</f>
        <v>0</v>
      </c>
      <c r="F106" s="172">
        <f>E106*'Souhrn typ - k nacenění'!D5</f>
        <v>0</v>
      </c>
      <c r="G106" s="173">
        <f>F106*1.21</f>
        <v>0</v>
      </c>
    </row>
    <row r="107" spans="1:7" s="145" customFormat="1">
      <c r="C107" s="163" t="s">
        <v>10</v>
      </c>
      <c r="D107" s="164" t="s">
        <v>11</v>
      </c>
      <c r="E107" s="149">
        <f t="shared" si="0"/>
        <v>0</v>
      </c>
      <c r="F107" s="168">
        <f>E107*'Souhrn typ - k nacenění'!D6</f>
        <v>0</v>
      </c>
      <c r="G107" s="169">
        <f t="shared" ref="G107:G130" si="1">F107*1.21</f>
        <v>0</v>
      </c>
    </row>
    <row r="108" spans="1:7" s="145" customFormat="1">
      <c r="C108" s="152" t="s">
        <v>12</v>
      </c>
      <c r="D108" s="150" t="s">
        <v>13</v>
      </c>
      <c r="E108" s="149">
        <f t="shared" si="0"/>
        <v>0</v>
      </c>
      <c r="F108" s="168">
        <f>E108*'Souhrn typ - k nacenění'!D7</f>
        <v>0</v>
      </c>
      <c r="G108" s="169">
        <f t="shared" si="1"/>
        <v>0</v>
      </c>
    </row>
    <row r="109" spans="1:7" s="145" customFormat="1">
      <c r="C109" s="152" t="s">
        <v>14</v>
      </c>
      <c r="D109" s="154" t="s">
        <v>15</v>
      </c>
      <c r="E109" s="149">
        <f t="shared" si="0"/>
        <v>0</v>
      </c>
      <c r="F109" s="168">
        <f>E109*'Souhrn typ - k nacenění'!D8</f>
        <v>0</v>
      </c>
      <c r="G109" s="169">
        <f t="shared" si="1"/>
        <v>0</v>
      </c>
    </row>
    <row r="110" spans="1:7" s="145" customFormat="1">
      <c r="C110" s="152" t="s">
        <v>16</v>
      </c>
      <c r="D110" s="154" t="s">
        <v>17</v>
      </c>
      <c r="E110" s="149">
        <f t="shared" si="0"/>
        <v>0</v>
      </c>
      <c r="F110" s="168">
        <f>E110*'Souhrn typ - k nacenění'!D9</f>
        <v>0</v>
      </c>
      <c r="G110" s="169">
        <f t="shared" si="1"/>
        <v>0</v>
      </c>
    </row>
    <row r="111" spans="1:7" s="145" customFormat="1">
      <c r="C111" s="152" t="s">
        <v>18</v>
      </c>
      <c r="D111" s="154" t="s">
        <v>19</v>
      </c>
      <c r="E111" s="149">
        <f t="shared" si="0"/>
        <v>0</v>
      </c>
      <c r="F111" s="168">
        <f>E111*'Souhrn typ - k nacenění'!D10</f>
        <v>0</v>
      </c>
      <c r="G111" s="169">
        <f t="shared" si="1"/>
        <v>0</v>
      </c>
    </row>
    <row r="112" spans="1:7" s="145" customFormat="1">
      <c r="C112" s="151" t="s">
        <v>20</v>
      </c>
      <c r="D112" s="154" t="s">
        <v>21</v>
      </c>
      <c r="E112" s="149">
        <f t="shared" si="0"/>
        <v>0</v>
      </c>
      <c r="F112" s="168">
        <f>E112*'Souhrn typ - k nacenění'!D11</f>
        <v>0</v>
      </c>
      <c r="G112" s="169">
        <f t="shared" si="1"/>
        <v>0</v>
      </c>
    </row>
    <row r="113" spans="3:7" s="145" customFormat="1">
      <c r="C113" s="152" t="s">
        <v>22</v>
      </c>
      <c r="D113" s="154" t="s">
        <v>23</v>
      </c>
      <c r="E113" s="149">
        <f t="shared" si="0"/>
        <v>0</v>
      </c>
      <c r="F113" s="168">
        <f>E113*'Souhrn typ - k nacenění'!D12</f>
        <v>0</v>
      </c>
      <c r="G113" s="169">
        <f t="shared" si="1"/>
        <v>0</v>
      </c>
    </row>
    <row r="114" spans="3:7" s="145" customFormat="1">
      <c r="C114" s="151" t="s">
        <v>24</v>
      </c>
      <c r="D114" s="150" t="s">
        <v>25</v>
      </c>
      <c r="E114" s="149">
        <f t="shared" si="0"/>
        <v>0</v>
      </c>
      <c r="F114" s="168">
        <f>E114*'Souhrn typ - k nacenění'!D13</f>
        <v>0</v>
      </c>
      <c r="G114" s="169">
        <f t="shared" si="1"/>
        <v>0</v>
      </c>
    </row>
    <row r="115" spans="3:7" s="145" customFormat="1">
      <c r="C115" s="163" t="s">
        <v>26</v>
      </c>
      <c r="D115" s="154" t="s">
        <v>27</v>
      </c>
      <c r="E115" s="149">
        <f t="shared" si="0"/>
        <v>0</v>
      </c>
      <c r="F115" s="168">
        <f>E115*'Souhrn typ - k nacenění'!D14</f>
        <v>0</v>
      </c>
      <c r="G115" s="169">
        <f t="shared" si="1"/>
        <v>0</v>
      </c>
    </row>
    <row r="116" spans="3:7" s="145" customFormat="1">
      <c r="C116" s="152" t="s">
        <v>28</v>
      </c>
      <c r="D116" s="154" t="s">
        <v>29</v>
      </c>
      <c r="E116" s="149">
        <f t="shared" si="0"/>
        <v>0</v>
      </c>
      <c r="F116" s="168">
        <f>E116*'Souhrn typ - k nacenění'!D15</f>
        <v>0</v>
      </c>
      <c r="G116" s="169">
        <f t="shared" si="1"/>
        <v>0</v>
      </c>
    </row>
    <row r="117" spans="3:7" s="145" customFormat="1">
      <c r="C117" s="152" t="s">
        <v>30</v>
      </c>
      <c r="D117" s="154" t="s">
        <v>31</v>
      </c>
      <c r="E117" s="149">
        <f t="shared" si="0"/>
        <v>0</v>
      </c>
      <c r="F117" s="168">
        <f>E117*'Souhrn typ - k nacenění'!D16</f>
        <v>0</v>
      </c>
      <c r="G117" s="169">
        <f t="shared" si="1"/>
        <v>0</v>
      </c>
    </row>
    <row r="118" spans="3:7" s="145" customFormat="1">
      <c r="C118" s="152" t="s">
        <v>32</v>
      </c>
      <c r="D118" s="154" t="s">
        <v>33</v>
      </c>
      <c r="E118" s="149">
        <f t="shared" si="0"/>
        <v>0</v>
      </c>
      <c r="F118" s="168">
        <f>E118*'Souhrn typ - k nacenění'!D17</f>
        <v>0</v>
      </c>
      <c r="G118" s="169">
        <f t="shared" si="1"/>
        <v>0</v>
      </c>
    </row>
    <row r="119" spans="3:7" s="145" customFormat="1">
      <c r="C119" s="152" t="s">
        <v>34</v>
      </c>
      <c r="D119" s="154" t="s">
        <v>35</v>
      </c>
      <c r="E119" s="149">
        <f t="shared" si="0"/>
        <v>0</v>
      </c>
      <c r="F119" s="168">
        <f>E119*'Souhrn typ - k nacenění'!D18</f>
        <v>0</v>
      </c>
      <c r="G119" s="169">
        <f t="shared" si="1"/>
        <v>0</v>
      </c>
    </row>
    <row r="120" spans="3:7" s="145" customFormat="1">
      <c r="C120" s="151" t="s">
        <v>36</v>
      </c>
      <c r="D120" s="154" t="s">
        <v>37</v>
      </c>
      <c r="E120" s="149">
        <f t="shared" si="0"/>
        <v>0</v>
      </c>
      <c r="F120" s="168">
        <f>E120*'Souhrn typ - k nacenění'!D19</f>
        <v>0</v>
      </c>
      <c r="G120" s="169">
        <f t="shared" si="1"/>
        <v>0</v>
      </c>
    </row>
    <row r="121" spans="3:7" s="145" customFormat="1">
      <c r="C121" s="152" t="s">
        <v>38</v>
      </c>
      <c r="D121" s="154" t="s">
        <v>39</v>
      </c>
      <c r="E121" s="149">
        <f t="shared" si="0"/>
        <v>0</v>
      </c>
      <c r="F121" s="168">
        <f>E121*'Souhrn typ - k nacenění'!D20</f>
        <v>0</v>
      </c>
      <c r="G121" s="169">
        <f t="shared" si="1"/>
        <v>0</v>
      </c>
    </row>
    <row r="122" spans="3:7" s="145" customFormat="1">
      <c r="C122" s="152" t="s">
        <v>40</v>
      </c>
      <c r="D122" s="154" t="s">
        <v>41</v>
      </c>
      <c r="E122" s="149">
        <f t="shared" si="0"/>
        <v>0</v>
      </c>
      <c r="F122" s="168">
        <f>E122*'Souhrn typ - k nacenění'!D21</f>
        <v>0</v>
      </c>
      <c r="G122" s="169">
        <f t="shared" si="1"/>
        <v>0</v>
      </c>
    </row>
    <row r="123" spans="3:7" s="145" customFormat="1">
      <c r="C123" s="152" t="s">
        <v>42</v>
      </c>
      <c r="D123" s="154" t="s">
        <v>43</v>
      </c>
      <c r="E123" s="149">
        <f t="shared" si="0"/>
        <v>0</v>
      </c>
      <c r="F123" s="168">
        <f>E123*'Souhrn typ - k nacenění'!D22</f>
        <v>0</v>
      </c>
      <c r="G123" s="169">
        <f t="shared" si="1"/>
        <v>0</v>
      </c>
    </row>
    <row r="124" spans="3:7" s="145" customFormat="1">
      <c r="C124" s="151" t="s">
        <v>44</v>
      </c>
      <c r="D124" s="154" t="s">
        <v>45</v>
      </c>
      <c r="E124" s="149">
        <f t="shared" si="0"/>
        <v>0</v>
      </c>
      <c r="F124" s="168">
        <f>E124*'Souhrn typ - k nacenění'!D23</f>
        <v>0</v>
      </c>
      <c r="G124" s="169">
        <f t="shared" si="1"/>
        <v>0</v>
      </c>
    </row>
    <row r="125" spans="3:7">
      <c r="C125" s="24" t="s">
        <v>46</v>
      </c>
      <c r="D125" s="5" t="s">
        <v>47</v>
      </c>
      <c r="E125" s="57">
        <f t="shared" si="0"/>
        <v>3</v>
      </c>
      <c r="F125" s="119">
        <f>E125*'Souhrn typ - k nacenění'!D24</f>
        <v>0</v>
      </c>
      <c r="G125" s="120">
        <f t="shared" si="1"/>
        <v>0</v>
      </c>
    </row>
    <row r="126" spans="3:7" s="145" customFormat="1">
      <c r="C126" s="152" t="s">
        <v>48</v>
      </c>
      <c r="D126" s="154" t="s">
        <v>49</v>
      </c>
      <c r="E126" s="149">
        <f t="shared" si="0"/>
        <v>0</v>
      </c>
      <c r="F126" s="168">
        <f>E126*'Souhrn typ - k nacenění'!D25</f>
        <v>0</v>
      </c>
      <c r="G126" s="169">
        <f t="shared" si="1"/>
        <v>0</v>
      </c>
    </row>
    <row r="127" spans="3:7" s="145" customFormat="1">
      <c r="C127" s="152" t="s">
        <v>50</v>
      </c>
      <c r="D127" s="154" t="s">
        <v>51</v>
      </c>
      <c r="E127" s="149">
        <f t="shared" si="0"/>
        <v>0</v>
      </c>
      <c r="F127" s="168">
        <f>E127*'Souhrn typ - k nacenění'!D26</f>
        <v>0</v>
      </c>
      <c r="G127" s="169">
        <f t="shared" si="1"/>
        <v>0</v>
      </c>
    </row>
    <row r="128" spans="3:7" s="145" customFormat="1">
      <c r="C128" s="152" t="s">
        <v>52</v>
      </c>
      <c r="D128" s="154" t="s">
        <v>53</v>
      </c>
      <c r="E128" s="149">
        <f t="shared" si="0"/>
        <v>0</v>
      </c>
      <c r="F128" s="168">
        <f>E128*'Souhrn typ - k nacenění'!D27</f>
        <v>0</v>
      </c>
      <c r="G128" s="169">
        <f t="shared" si="1"/>
        <v>0</v>
      </c>
    </row>
    <row r="129" spans="3:7" s="145" customFormat="1">
      <c r="C129" s="152" t="s">
        <v>54</v>
      </c>
      <c r="D129" s="154" t="s">
        <v>55</v>
      </c>
      <c r="E129" s="149">
        <f t="shared" si="0"/>
        <v>0</v>
      </c>
      <c r="F129" s="168">
        <f>E129*'Souhrn typ - k nacenění'!D28</f>
        <v>0</v>
      </c>
      <c r="G129" s="169">
        <f t="shared" si="1"/>
        <v>0</v>
      </c>
    </row>
    <row r="130" spans="3:7" s="145" customFormat="1">
      <c r="C130" s="153" t="s">
        <v>56</v>
      </c>
      <c r="D130" s="166" t="s">
        <v>57</v>
      </c>
      <c r="E130" s="174">
        <f t="shared" ref="E130" si="2">E28+E53+E78+E103</f>
        <v>0</v>
      </c>
      <c r="F130" s="175">
        <f>E130*'Souhrn typ - k nacenění'!D29</f>
        <v>0</v>
      </c>
      <c r="G130" s="176">
        <f t="shared" si="1"/>
        <v>0</v>
      </c>
    </row>
    <row r="131" spans="3:7" s="145" customFormat="1">
      <c r="C131" s="146" t="s">
        <v>111</v>
      </c>
      <c r="D131" s="177" t="s">
        <v>112</v>
      </c>
      <c r="E131" s="149">
        <v>0</v>
      </c>
      <c r="F131" s="168">
        <v>0</v>
      </c>
      <c r="G131" s="169">
        <f>F131*1.21</f>
        <v>0</v>
      </c>
    </row>
    <row r="132" spans="3:7" ht="15" thickBot="1">
      <c r="C132" s="133" t="s">
        <v>111</v>
      </c>
      <c r="D132" s="53" t="s">
        <v>113</v>
      </c>
      <c r="E132" s="130"/>
      <c r="F132" s="110">
        <f>'Souhrn D + M'!E4+'Souhrn D + M'!E5+'Souhrn D + M'!E6+'Souhrn D + M'!E7</f>
        <v>0</v>
      </c>
      <c r="G132" s="112">
        <f>F132*1.21</f>
        <v>0</v>
      </c>
    </row>
    <row r="133" spans="3:7" ht="15" thickBot="1">
      <c r="C133" s="220" t="s">
        <v>114</v>
      </c>
      <c r="D133" s="221"/>
      <c r="E133" s="222"/>
      <c r="F133" s="139">
        <f>SUM(F106:F132)</f>
        <v>0</v>
      </c>
      <c r="G133" s="128">
        <f>SUM(G106:G132)</f>
        <v>0</v>
      </c>
    </row>
  </sheetData>
  <mergeCells count="10">
    <mergeCell ref="C133:E133"/>
    <mergeCell ref="A1:E1"/>
    <mergeCell ref="A54:A78"/>
    <mergeCell ref="B54:B78"/>
    <mergeCell ref="A79:A103"/>
    <mergeCell ref="B79:B103"/>
    <mergeCell ref="A4:A28"/>
    <mergeCell ref="B4:B28"/>
    <mergeCell ref="A29:A53"/>
    <mergeCell ref="B29:B53"/>
  </mergeCells>
  <printOptions horizontalCentered="1"/>
  <pageMargins left="0.70866141732283472" right="0.70866141732283472" top="0.78740157480314965" bottom="0.47244094488188981" header="0.31496062992125984" footer="0.31496062992125984"/>
  <pageSetup paperSize="9" scale="88" orientation="portrait" r:id="rId1"/>
  <rowBreaks count="2" manualBreakCount="2">
    <brk id="53" max="16383" man="1"/>
    <brk id="103"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8"/>
  <sheetViews>
    <sheetView view="pageBreakPreview" zoomScale="115" zoomScaleNormal="115" zoomScaleSheetLayoutView="115" workbookViewId="0">
      <selection activeCell="C54" sqref="A54:XFD78"/>
    </sheetView>
  </sheetViews>
  <sheetFormatPr defaultRowHeight="14.45"/>
  <cols>
    <col min="1" max="1" width="6.140625" customWidth="1"/>
    <col min="2" max="2" width="11.140625" customWidth="1"/>
    <col min="3" max="3" width="12.5703125" customWidth="1"/>
    <col min="4" max="4" width="23.5703125" customWidth="1"/>
    <col min="5" max="5" width="9.5703125" customWidth="1"/>
    <col min="6" max="6" width="14" customWidth="1"/>
    <col min="7" max="7" width="15.140625" customWidth="1"/>
  </cols>
  <sheetData>
    <row r="1" spans="1:5" ht="21">
      <c r="A1" s="198" t="s">
        <v>115</v>
      </c>
      <c r="B1" s="198"/>
      <c r="C1" s="198"/>
      <c r="D1" s="198"/>
      <c r="E1" s="198"/>
    </row>
    <row r="2" spans="1:5" ht="9" customHeight="1" thickBot="1"/>
    <row r="3" spans="1:5" ht="15" thickBot="1">
      <c r="A3" s="29" t="s">
        <v>60</v>
      </c>
      <c r="B3" s="30" t="s">
        <v>107</v>
      </c>
      <c r="C3" s="30" t="s">
        <v>2</v>
      </c>
      <c r="D3" s="30" t="s">
        <v>108</v>
      </c>
      <c r="E3" s="28" t="s">
        <v>65</v>
      </c>
    </row>
    <row r="4" spans="1:5" s="145" customFormat="1">
      <c r="A4" s="244">
        <v>113</v>
      </c>
      <c r="B4" s="245" t="s">
        <v>76</v>
      </c>
      <c r="C4" s="194" t="s">
        <v>8</v>
      </c>
      <c r="D4" s="161" t="s">
        <v>9</v>
      </c>
      <c r="E4" s="162">
        <v>0</v>
      </c>
    </row>
    <row r="5" spans="1:5" s="145" customFormat="1">
      <c r="A5" s="224"/>
      <c r="B5" s="228"/>
      <c r="C5" s="147" t="s">
        <v>10</v>
      </c>
      <c r="D5" s="164" t="s">
        <v>11</v>
      </c>
      <c r="E5" s="184">
        <v>0</v>
      </c>
    </row>
    <row r="6" spans="1:5" s="145" customFormat="1">
      <c r="A6" s="224"/>
      <c r="B6" s="228"/>
      <c r="C6" s="154" t="s">
        <v>12</v>
      </c>
      <c r="D6" s="150" t="s">
        <v>13</v>
      </c>
      <c r="E6" s="184">
        <v>0</v>
      </c>
    </row>
    <row r="7" spans="1:5" s="145" customFormat="1">
      <c r="A7" s="224"/>
      <c r="B7" s="228"/>
      <c r="C7" s="154" t="s">
        <v>14</v>
      </c>
      <c r="D7" s="154" t="s">
        <v>15</v>
      </c>
      <c r="E7" s="184">
        <v>0</v>
      </c>
    </row>
    <row r="8" spans="1:5" s="145" customFormat="1">
      <c r="A8" s="224"/>
      <c r="B8" s="228"/>
      <c r="C8" s="154" t="s">
        <v>16</v>
      </c>
      <c r="D8" s="154" t="s">
        <v>17</v>
      </c>
      <c r="E8" s="184">
        <v>0</v>
      </c>
    </row>
    <row r="9" spans="1:5" s="145" customFormat="1">
      <c r="A9" s="224"/>
      <c r="B9" s="228"/>
      <c r="C9" s="154" t="s">
        <v>18</v>
      </c>
      <c r="D9" s="154" t="s">
        <v>19</v>
      </c>
      <c r="E9" s="184">
        <v>0</v>
      </c>
    </row>
    <row r="10" spans="1:5" s="145" customFormat="1">
      <c r="A10" s="224"/>
      <c r="B10" s="228"/>
      <c r="C10" s="177" t="s">
        <v>20</v>
      </c>
      <c r="D10" s="154" t="s">
        <v>21</v>
      </c>
      <c r="E10" s="184">
        <v>0</v>
      </c>
    </row>
    <row r="11" spans="1:5" s="145" customFormat="1">
      <c r="A11" s="224"/>
      <c r="B11" s="228"/>
      <c r="C11" s="154" t="s">
        <v>22</v>
      </c>
      <c r="D11" s="154" t="s">
        <v>23</v>
      </c>
      <c r="E11" s="184">
        <v>0</v>
      </c>
    </row>
    <row r="12" spans="1:5" s="145" customFormat="1">
      <c r="A12" s="224"/>
      <c r="B12" s="228"/>
      <c r="C12" s="177" t="s">
        <v>24</v>
      </c>
      <c r="D12" s="150" t="s">
        <v>25</v>
      </c>
      <c r="E12" s="184">
        <v>0</v>
      </c>
    </row>
    <row r="13" spans="1:5" s="145" customFormat="1">
      <c r="A13" s="224"/>
      <c r="B13" s="228"/>
      <c r="C13" s="147" t="s">
        <v>26</v>
      </c>
      <c r="D13" s="154" t="s">
        <v>27</v>
      </c>
      <c r="E13" s="184">
        <v>0</v>
      </c>
    </row>
    <row r="14" spans="1:5" s="145" customFormat="1">
      <c r="A14" s="224"/>
      <c r="B14" s="228"/>
      <c r="C14" s="154" t="s">
        <v>28</v>
      </c>
      <c r="D14" s="165" t="s">
        <v>29</v>
      </c>
      <c r="E14" s="184">
        <v>0</v>
      </c>
    </row>
    <row r="15" spans="1:5" s="145" customFormat="1">
      <c r="A15" s="224"/>
      <c r="B15" s="228"/>
      <c r="C15" s="154" t="s">
        <v>30</v>
      </c>
      <c r="D15" s="154" t="s">
        <v>31</v>
      </c>
      <c r="E15" s="184">
        <v>0</v>
      </c>
    </row>
    <row r="16" spans="1:5" s="145" customFormat="1">
      <c r="A16" s="224"/>
      <c r="B16" s="228"/>
      <c r="C16" s="154" t="s">
        <v>32</v>
      </c>
      <c r="D16" s="154" t="s">
        <v>33</v>
      </c>
      <c r="E16" s="184">
        <v>0</v>
      </c>
    </row>
    <row r="17" spans="1:5" s="145" customFormat="1">
      <c r="A17" s="224"/>
      <c r="B17" s="228"/>
      <c r="C17" s="154" t="s">
        <v>34</v>
      </c>
      <c r="D17" s="154" t="s">
        <v>35</v>
      </c>
      <c r="E17" s="184">
        <v>0</v>
      </c>
    </row>
    <row r="18" spans="1:5" s="145" customFormat="1">
      <c r="A18" s="224"/>
      <c r="B18" s="228"/>
      <c r="C18" s="177" t="s">
        <v>36</v>
      </c>
      <c r="D18" s="154" t="s">
        <v>37</v>
      </c>
      <c r="E18" s="184">
        <v>0</v>
      </c>
    </row>
    <row r="19" spans="1:5" s="145" customFormat="1">
      <c r="A19" s="224"/>
      <c r="B19" s="228"/>
      <c r="C19" s="154" t="s">
        <v>38</v>
      </c>
      <c r="D19" s="154" t="s">
        <v>39</v>
      </c>
      <c r="E19" s="184">
        <v>0</v>
      </c>
    </row>
    <row r="20" spans="1:5" s="145" customFormat="1">
      <c r="A20" s="224"/>
      <c r="B20" s="228"/>
      <c r="C20" s="154" t="s">
        <v>40</v>
      </c>
      <c r="D20" s="154" t="s">
        <v>41</v>
      </c>
      <c r="E20" s="184">
        <v>0</v>
      </c>
    </row>
    <row r="21" spans="1:5" s="145" customFormat="1">
      <c r="A21" s="224"/>
      <c r="B21" s="228"/>
      <c r="C21" s="154" t="s">
        <v>42</v>
      </c>
      <c r="D21" s="154" t="s">
        <v>43</v>
      </c>
      <c r="E21" s="184">
        <v>0</v>
      </c>
    </row>
    <row r="22" spans="1:5" s="145" customFormat="1">
      <c r="A22" s="224"/>
      <c r="B22" s="228"/>
      <c r="C22" s="177" t="s">
        <v>44</v>
      </c>
      <c r="D22" s="154" t="s">
        <v>45</v>
      </c>
      <c r="E22" s="184">
        <v>0</v>
      </c>
    </row>
    <row r="23" spans="1:5">
      <c r="A23" s="224"/>
      <c r="B23" s="228"/>
      <c r="C23" s="5" t="s">
        <v>46</v>
      </c>
      <c r="D23" s="5" t="s">
        <v>47</v>
      </c>
      <c r="E23" s="18">
        <v>1</v>
      </c>
    </row>
    <row r="24" spans="1:5" s="145" customFormat="1">
      <c r="A24" s="224"/>
      <c r="B24" s="228"/>
      <c r="C24" s="154" t="s">
        <v>48</v>
      </c>
      <c r="D24" s="154" t="s">
        <v>49</v>
      </c>
      <c r="E24" s="184">
        <v>0</v>
      </c>
    </row>
    <row r="25" spans="1:5" s="145" customFormat="1">
      <c r="A25" s="224"/>
      <c r="B25" s="228"/>
      <c r="C25" s="154" t="s">
        <v>50</v>
      </c>
      <c r="D25" s="154" t="s">
        <v>51</v>
      </c>
      <c r="E25" s="184">
        <v>0</v>
      </c>
    </row>
    <row r="26" spans="1:5" s="145" customFormat="1">
      <c r="A26" s="225"/>
      <c r="B26" s="229"/>
      <c r="C26" s="154" t="s">
        <v>52</v>
      </c>
      <c r="D26" s="154" t="s">
        <v>53</v>
      </c>
      <c r="E26" s="185">
        <v>0</v>
      </c>
    </row>
    <row r="27" spans="1:5" s="145" customFormat="1">
      <c r="A27" s="225"/>
      <c r="B27" s="229"/>
      <c r="C27" s="152" t="s">
        <v>54</v>
      </c>
      <c r="D27" s="154" t="s">
        <v>55</v>
      </c>
      <c r="E27" s="185">
        <v>0</v>
      </c>
    </row>
    <row r="28" spans="1:5" s="145" customFormat="1" ht="15" thickBot="1">
      <c r="A28" s="226"/>
      <c r="B28" s="230"/>
      <c r="C28" s="155" t="s">
        <v>56</v>
      </c>
      <c r="D28" s="155" t="s">
        <v>57</v>
      </c>
      <c r="E28" s="186">
        <v>0</v>
      </c>
    </row>
    <row r="29" spans="1:5" s="145" customFormat="1">
      <c r="A29" s="223">
        <v>115</v>
      </c>
      <c r="B29" s="227" t="s">
        <v>76</v>
      </c>
      <c r="C29" s="143" t="s">
        <v>8</v>
      </c>
      <c r="D29" s="171" t="s">
        <v>9</v>
      </c>
      <c r="E29" s="187">
        <v>0</v>
      </c>
    </row>
    <row r="30" spans="1:5" s="145" customFormat="1">
      <c r="A30" s="224"/>
      <c r="B30" s="228"/>
      <c r="C30" s="147" t="s">
        <v>10</v>
      </c>
      <c r="D30" s="164" t="s">
        <v>11</v>
      </c>
      <c r="E30" s="184">
        <v>0</v>
      </c>
    </row>
    <row r="31" spans="1:5" s="145" customFormat="1">
      <c r="A31" s="224"/>
      <c r="B31" s="228"/>
      <c r="C31" s="154" t="s">
        <v>12</v>
      </c>
      <c r="D31" s="150" t="s">
        <v>13</v>
      </c>
      <c r="E31" s="184">
        <v>0</v>
      </c>
    </row>
    <row r="32" spans="1:5" s="145" customFormat="1">
      <c r="A32" s="224"/>
      <c r="B32" s="228"/>
      <c r="C32" s="154" t="s">
        <v>14</v>
      </c>
      <c r="D32" s="154" t="s">
        <v>15</v>
      </c>
      <c r="E32" s="184">
        <v>0</v>
      </c>
    </row>
    <row r="33" spans="1:5" s="145" customFormat="1">
      <c r="A33" s="224"/>
      <c r="B33" s="228"/>
      <c r="C33" s="154" t="s">
        <v>16</v>
      </c>
      <c r="D33" s="154" t="s">
        <v>17</v>
      </c>
      <c r="E33" s="184">
        <v>0</v>
      </c>
    </row>
    <row r="34" spans="1:5" s="145" customFormat="1">
      <c r="A34" s="224"/>
      <c r="B34" s="228"/>
      <c r="C34" s="154" t="s">
        <v>18</v>
      </c>
      <c r="D34" s="154" t="s">
        <v>19</v>
      </c>
      <c r="E34" s="184">
        <v>0</v>
      </c>
    </row>
    <row r="35" spans="1:5" s="145" customFormat="1">
      <c r="A35" s="224"/>
      <c r="B35" s="228"/>
      <c r="C35" s="177" t="s">
        <v>20</v>
      </c>
      <c r="D35" s="154" t="s">
        <v>21</v>
      </c>
      <c r="E35" s="184">
        <v>0</v>
      </c>
    </row>
    <row r="36" spans="1:5" s="145" customFormat="1">
      <c r="A36" s="224"/>
      <c r="B36" s="228"/>
      <c r="C36" s="154" t="s">
        <v>22</v>
      </c>
      <c r="D36" s="154" t="s">
        <v>23</v>
      </c>
      <c r="E36" s="184">
        <v>0</v>
      </c>
    </row>
    <row r="37" spans="1:5" s="145" customFormat="1">
      <c r="A37" s="224"/>
      <c r="B37" s="228"/>
      <c r="C37" s="177" t="s">
        <v>24</v>
      </c>
      <c r="D37" s="150" t="s">
        <v>25</v>
      </c>
      <c r="E37" s="184">
        <v>0</v>
      </c>
    </row>
    <row r="38" spans="1:5" s="145" customFormat="1">
      <c r="A38" s="224"/>
      <c r="B38" s="228"/>
      <c r="C38" s="147" t="s">
        <v>26</v>
      </c>
      <c r="D38" s="154" t="s">
        <v>27</v>
      </c>
      <c r="E38" s="184">
        <v>0</v>
      </c>
    </row>
    <row r="39" spans="1:5" s="145" customFormat="1">
      <c r="A39" s="224"/>
      <c r="B39" s="228"/>
      <c r="C39" s="154" t="s">
        <v>28</v>
      </c>
      <c r="D39" s="165" t="s">
        <v>29</v>
      </c>
      <c r="E39" s="184">
        <v>0</v>
      </c>
    </row>
    <row r="40" spans="1:5" s="145" customFormat="1">
      <c r="A40" s="224"/>
      <c r="B40" s="228"/>
      <c r="C40" s="154" t="s">
        <v>30</v>
      </c>
      <c r="D40" s="154" t="s">
        <v>31</v>
      </c>
      <c r="E40" s="184">
        <v>0</v>
      </c>
    </row>
    <row r="41" spans="1:5" s="145" customFormat="1">
      <c r="A41" s="224"/>
      <c r="B41" s="228"/>
      <c r="C41" s="154" t="s">
        <v>32</v>
      </c>
      <c r="D41" s="154" t="s">
        <v>33</v>
      </c>
      <c r="E41" s="184">
        <v>0</v>
      </c>
    </row>
    <row r="42" spans="1:5" s="145" customFormat="1">
      <c r="A42" s="224"/>
      <c r="B42" s="228"/>
      <c r="C42" s="154" t="s">
        <v>34</v>
      </c>
      <c r="D42" s="154" t="s">
        <v>35</v>
      </c>
      <c r="E42" s="184">
        <v>0</v>
      </c>
    </row>
    <row r="43" spans="1:5" s="145" customFormat="1">
      <c r="A43" s="224"/>
      <c r="B43" s="228"/>
      <c r="C43" s="177" t="s">
        <v>36</v>
      </c>
      <c r="D43" s="154" t="s">
        <v>37</v>
      </c>
      <c r="E43" s="184">
        <v>0</v>
      </c>
    </row>
    <row r="44" spans="1:5" s="145" customFormat="1">
      <c r="A44" s="224"/>
      <c r="B44" s="228"/>
      <c r="C44" s="154" t="s">
        <v>38</v>
      </c>
      <c r="D44" s="154" t="s">
        <v>39</v>
      </c>
      <c r="E44" s="184">
        <v>0</v>
      </c>
    </row>
    <row r="45" spans="1:5" s="145" customFormat="1">
      <c r="A45" s="224"/>
      <c r="B45" s="228"/>
      <c r="C45" s="154" t="s">
        <v>40</v>
      </c>
      <c r="D45" s="154" t="s">
        <v>41</v>
      </c>
      <c r="E45" s="184">
        <v>0</v>
      </c>
    </row>
    <row r="46" spans="1:5" s="145" customFormat="1">
      <c r="A46" s="224"/>
      <c r="B46" s="228"/>
      <c r="C46" s="154" t="s">
        <v>42</v>
      </c>
      <c r="D46" s="154" t="s">
        <v>43</v>
      </c>
      <c r="E46" s="184">
        <v>0</v>
      </c>
    </row>
    <row r="47" spans="1:5" s="145" customFormat="1">
      <c r="A47" s="224"/>
      <c r="B47" s="228"/>
      <c r="C47" s="177" t="s">
        <v>44</v>
      </c>
      <c r="D47" s="154" t="s">
        <v>45</v>
      </c>
      <c r="E47" s="184">
        <v>0</v>
      </c>
    </row>
    <row r="48" spans="1:5">
      <c r="A48" s="224"/>
      <c r="B48" s="228"/>
      <c r="C48" s="5" t="s">
        <v>46</v>
      </c>
      <c r="D48" s="5" t="s">
        <v>47</v>
      </c>
      <c r="E48" s="18">
        <v>1</v>
      </c>
    </row>
    <row r="49" spans="1:5" s="145" customFormat="1">
      <c r="A49" s="224"/>
      <c r="B49" s="228"/>
      <c r="C49" s="154" t="s">
        <v>48</v>
      </c>
      <c r="D49" s="154" t="s">
        <v>49</v>
      </c>
      <c r="E49" s="184">
        <v>0</v>
      </c>
    </row>
    <row r="50" spans="1:5" s="145" customFormat="1">
      <c r="A50" s="224"/>
      <c r="B50" s="228"/>
      <c r="C50" s="154" t="s">
        <v>50</v>
      </c>
      <c r="D50" s="154" t="s">
        <v>51</v>
      </c>
      <c r="E50" s="184">
        <v>0</v>
      </c>
    </row>
    <row r="51" spans="1:5" s="145" customFormat="1">
      <c r="A51" s="225"/>
      <c r="B51" s="229"/>
      <c r="C51" s="154" t="s">
        <v>52</v>
      </c>
      <c r="D51" s="154" t="s">
        <v>53</v>
      </c>
      <c r="E51" s="185">
        <v>0</v>
      </c>
    </row>
    <row r="52" spans="1:5" s="145" customFormat="1">
      <c r="A52" s="225"/>
      <c r="B52" s="229"/>
      <c r="C52" s="152" t="s">
        <v>54</v>
      </c>
      <c r="D52" s="154" t="s">
        <v>55</v>
      </c>
      <c r="E52" s="185">
        <v>0</v>
      </c>
    </row>
    <row r="53" spans="1:5" s="145" customFormat="1" ht="15" thickBot="1">
      <c r="A53" s="226"/>
      <c r="B53" s="230"/>
      <c r="C53" s="155" t="s">
        <v>56</v>
      </c>
      <c r="D53" s="155" t="s">
        <v>57</v>
      </c>
      <c r="E53" s="186">
        <v>0</v>
      </c>
    </row>
    <row r="54" spans="1:5" s="145" customFormat="1">
      <c r="A54" s="231">
        <v>116</v>
      </c>
      <c r="B54" s="235" t="s">
        <v>67</v>
      </c>
      <c r="C54" s="143" t="s">
        <v>8</v>
      </c>
      <c r="D54" s="171" t="s">
        <v>9</v>
      </c>
      <c r="E54" s="187">
        <v>0</v>
      </c>
    </row>
    <row r="55" spans="1:5" s="145" customFormat="1">
      <c r="A55" s="232"/>
      <c r="B55" s="236"/>
      <c r="C55" s="147" t="s">
        <v>10</v>
      </c>
      <c r="D55" s="164" t="s">
        <v>11</v>
      </c>
      <c r="E55" s="184">
        <v>0</v>
      </c>
    </row>
    <row r="56" spans="1:5" s="145" customFormat="1">
      <c r="A56" s="232"/>
      <c r="B56" s="236"/>
      <c r="C56" s="154" t="s">
        <v>12</v>
      </c>
      <c r="D56" s="150" t="s">
        <v>13</v>
      </c>
      <c r="E56" s="184">
        <v>0</v>
      </c>
    </row>
    <row r="57" spans="1:5" s="145" customFormat="1">
      <c r="A57" s="232"/>
      <c r="B57" s="236"/>
      <c r="C57" s="154" t="s">
        <v>14</v>
      </c>
      <c r="D57" s="154" t="s">
        <v>15</v>
      </c>
      <c r="E57" s="184">
        <v>0</v>
      </c>
    </row>
    <row r="58" spans="1:5" s="145" customFormat="1">
      <c r="A58" s="232"/>
      <c r="B58" s="236"/>
      <c r="C58" s="154" t="s">
        <v>16</v>
      </c>
      <c r="D58" s="154" t="s">
        <v>17</v>
      </c>
      <c r="E58" s="184">
        <v>0</v>
      </c>
    </row>
    <row r="59" spans="1:5" s="145" customFormat="1">
      <c r="A59" s="232"/>
      <c r="B59" s="236"/>
      <c r="C59" s="154" t="s">
        <v>18</v>
      </c>
      <c r="D59" s="154" t="s">
        <v>19</v>
      </c>
      <c r="E59" s="184">
        <v>0</v>
      </c>
    </row>
    <row r="60" spans="1:5" s="145" customFormat="1">
      <c r="A60" s="232"/>
      <c r="B60" s="236"/>
      <c r="C60" s="177" t="s">
        <v>20</v>
      </c>
      <c r="D60" s="154" t="s">
        <v>21</v>
      </c>
      <c r="E60" s="184">
        <v>0</v>
      </c>
    </row>
    <row r="61" spans="1:5" s="145" customFormat="1">
      <c r="A61" s="232"/>
      <c r="B61" s="236"/>
      <c r="C61" s="154" t="s">
        <v>22</v>
      </c>
      <c r="D61" s="154" t="s">
        <v>23</v>
      </c>
      <c r="E61" s="184">
        <v>0</v>
      </c>
    </row>
    <row r="62" spans="1:5" s="145" customFormat="1">
      <c r="A62" s="232"/>
      <c r="B62" s="236"/>
      <c r="C62" s="177" t="s">
        <v>24</v>
      </c>
      <c r="D62" s="150" t="s">
        <v>25</v>
      </c>
      <c r="E62" s="184">
        <v>0</v>
      </c>
    </row>
    <row r="63" spans="1:5" s="145" customFormat="1">
      <c r="A63" s="232"/>
      <c r="B63" s="236"/>
      <c r="C63" s="147" t="s">
        <v>26</v>
      </c>
      <c r="D63" s="154" t="s">
        <v>27</v>
      </c>
      <c r="E63" s="184">
        <v>0</v>
      </c>
    </row>
    <row r="64" spans="1:5" s="145" customFormat="1">
      <c r="A64" s="232"/>
      <c r="B64" s="236"/>
      <c r="C64" s="154" t="s">
        <v>28</v>
      </c>
      <c r="D64" s="165" t="s">
        <v>29</v>
      </c>
      <c r="E64" s="184">
        <v>0</v>
      </c>
    </row>
    <row r="65" spans="1:7" s="145" customFormat="1">
      <c r="A65" s="232"/>
      <c r="B65" s="236"/>
      <c r="C65" s="154" t="s">
        <v>30</v>
      </c>
      <c r="D65" s="154" t="s">
        <v>31</v>
      </c>
      <c r="E65" s="184">
        <v>0</v>
      </c>
    </row>
    <row r="66" spans="1:7" s="145" customFormat="1">
      <c r="A66" s="232"/>
      <c r="B66" s="236"/>
      <c r="C66" s="154" t="s">
        <v>32</v>
      </c>
      <c r="D66" s="154" t="s">
        <v>33</v>
      </c>
      <c r="E66" s="184">
        <v>0</v>
      </c>
    </row>
    <row r="67" spans="1:7" s="145" customFormat="1">
      <c r="A67" s="232"/>
      <c r="B67" s="236"/>
      <c r="C67" s="154" t="s">
        <v>34</v>
      </c>
      <c r="D67" s="154" t="s">
        <v>35</v>
      </c>
      <c r="E67" s="184">
        <v>0</v>
      </c>
    </row>
    <row r="68" spans="1:7" s="145" customFormat="1">
      <c r="A68" s="232"/>
      <c r="B68" s="236"/>
      <c r="C68" s="177" t="s">
        <v>36</v>
      </c>
      <c r="D68" s="154" t="s">
        <v>37</v>
      </c>
      <c r="E68" s="184">
        <v>0</v>
      </c>
    </row>
    <row r="69" spans="1:7" s="145" customFormat="1">
      <c r="A69" s="232"/>
      <c r="B69" s="236"/>
      <c r="C69" s="154" t="s">
        <v>38</v>
      </c>
      <c r="D69" s="154" t="s">
        <v>39</v>
      </c>
      <c r="E69" s="184">
        <v>0</v>
      </c>
    </row>
    <row r="70" spans="1:7" s="145" customFormat="1">
      <c r="A70" s="232"/>
      <c r="B70" s="236"/>
      <c r="C70" s="154" t="s">
        <v>40</v>
      </c>
      <c r="D70" s="154" t="s">
        <v>41</v>
      </c>
      <c r="E70" s="184">
        <v>0</v>
      </c>
    </row>
    <row r="71" spans="1:7" s="145" customFormat="1">
      <c r="A71" s="232"/>
      <c r="B71" s="236"/>
      <c r="C71" s="154" t="s">
        <v>42</v>
      </c>
      <c r="D71" s="154" t="s">
        <v>43</v>
      </c>
      <c r="E71" s="184">
        <v>0</v>
      </c>
    </row>
    <row r="72" spans="1:7" s="145" customFormat="1">
      <c r="A72" s="232"/>
      <c r="B72" s="236"/>
      <c r="C72" s="177" t="s">
        <v>44</v>
      </c>
      <c r="D72" s="154" t="s">
        <v>45</v>
      </c>
      <c r="E72" s="184">
        <v>0</v>
      </c>
    </row>
    <row r="73" spans="1:7" s="145" customFormat="1">
      <c r="A73" s="232"/>
      <c r="B73" s="236"/>
      <c r="C73" s="154" t="s">
        <v>46</v>
      </c>
      <c r="D73" s="154" t="s">
        <v>47</v>
      </c>
      <c r="E73" s="184">
        <v>0</v>
      </c>
    </row>
    <row r="74" spans="1:7" s="145" customFormat="1">
      <c r="A74" s="232"/>
      <c r="B74" s="236"/>
      <c r="C74" s="154" t="s">
        <v>48</v>
      </c>
      <c r="D74" s="154" t="s">
        <v>49</v>
      </c>
      <c r="E74" s="184">
        <v>0</v>
      </c>
    </row>
    <row r="75" spans="1:7" s="145" customFormat="1">
      <c r="A75" s="232"/>
      <c r="B75" s="236"/>
      <c r="C75" s="154" t="s">
        <v>50</v>
      </c>
      <c r="D75" s="154" t="s">
        <v>51</v>
      </c>
      <c r="E75" s="184">
        <v>0</v>
      </c>
    </row>
    <row r="76" spans="1:7" s="145" customFormat="1">
      <c r="A76" s="233"/>
      <c r="B76" s="243"/>
      <c r="C76" s="154" t="s">
        <v>52</v>
      </c>
      <c r="D76" s="154" t="s">
        <v>53</v>
      </c>
      <c r="E76" s="185">
        <v>0</v>
      </c>
    </row>
    <row r="77" spans="1:7" s="145" customFormat="1">
      <c r="A77" s="233"/>
      <c r="B77" s="243"/>
      <c r="C77" s="152" t="s">
        <v>54</v>
      </c>
      <c r="D77" s="154" t="s">
        <v>55</v>
      </c>
      <c r="E77" s="185">
        <v>0</v>
      </c>
    </row>
    <row r="78" spans="1:7" s="145" customFormat="1" ht="15" thickBot="1">
      <c r="A78" s="234"/>
      <c r="B78" s="239"/>
      <c r="C78" s="155" t="s">
        <v>56</v>
      </c>
      <c r="D78" s="155" t="s">
        <v>57</v>
      </c>
      <c r="E78" s="186">
        <v>0</v>
      </c>
    </row>
    <row r="79" spans="1:7" ht="15.95" thickBot="1">
      <c r="A79" s="4" t="s">
        <v>116</v>
      </c>
    </row>
    <row r="80" spans="1:7" ht="15" thickBot="1">
      <c r="C80" s="26" t="s">
        <v>2</v>
      </c>
      <c r="D80" s="27" t="s">
        <v>3</v>
      </c>
      <c r="E80" s="28" t="s">
        <v>4</v>
      </c>
      <c r="F80" s="125" t="s">
        <v>110</v>
      </c>
      <c r="G80" s="126" t="s">
        <v>7</v>
      </c>
    </row>
    <row r="81" spans="3:7" s="145" customFormat="1">
      <c r="C81" s="160" t="s">
        <v>8</v>
      </c>
      <c r="D81" s="161" t="s">
        <v>9</v>
      </c>
      <c r="E81" s="178">
        <f t="shared" ref="E81:E104" si="0">E4+E29+E54</f>
        <v>0</v>
      </c>
      <c r="F81" s="172">
        <f>'Souhrn typ - k nacenění'!D5*'2NP-Ná'!E81</f>
        <v>0</v>
      </c>
      <c r="G81" s="173">
        <f>F81*1.21</f>
        <v>0</v>
      </c>
    </row>
    <row r="82" spans="3:7" s="145" customFormat="1">
      <c r="C82" s="163" t="s">
        <v>10</v>
      </c>
      <c r="D82" s="164" t="s">
        <v>11</v>
      </c>
      <c r="E82" s="178">
        <f t="shared" si="0"/>
        <v>0</v>
      </c>
      <c r="F82" s="179">
        <f>'Souhrn typ - k nacenění'!D6*'2NP-Ná'!E82</f>
        <v>0</v>
      </c>
      <c r="G82" s="180">
        <f t="shared" ref="G82:G105" si="1">F82*1.21</f>
        <v>0</v>
      </c>
    </row>
    <row r="83" spans="3:7" s="145" customFormat="1">
      <c r="C83" s="152" t="s">
        <v>12</v>
      </c>
      <c r="D83" s="150" t="s">
        <v>13</v>
      </c>
      <c r="E83" s="178">
        <f t="shared" si="0"/>
        <v>0</v>
      </c>
      <c r="F83" s="179">
        <f>'Souhrn typ - k nacenění'!D7*'2NP-Ná'!E83</f>
        <v>0</v>
      </c>
      <c r="G83" s="180">
        <f t="shared" si="1"/>
        <v>0</v>
      </c>
    </row>
    <row r="84" spans="3:7" s="145" customFormat="1">
      <c r="C84" s="152" t="s">
        <v>14</v>
      </c>
      <c r="D84" s="154" t="s">
        <v>15</v>
      </c>
      <c r="E84" s="178">
        <f t="shared" si="0"/>
        <v>0</v>
      </c>
      <c r="F84" s="179">
        <f>'Souhrn typ - k nacenění'!D8*'2NP-Ná'!E84</f>
        <v>0</v>
      </c>
      <c r="G84" s="180">
        <f t="shared" si="1"/>
        <v>0</v>
      </c>
    </row>
    <row r="85" spans="3:7" s="145" customFormat="1">
      <c r="C85" s="152" t="s">
        <v>16</v>
      </c>
      <c r="D85" s="154" t="s">
        <v>17</v>
      </c>
      <c r="E85" s="178">
        <f t="shared" si="0"/>
        <v>0</v>
      </c>
      <c r="F85" s="179">
        <f>'Souhrn typ - k nacenění'!D9*'2NP-Ná'!E85</f>
        <v>0</v>
      </c>
      <c r="G85" s="180">
        <f t="shared" si="1"/>
        <v>0</v>
      </c>
    </row>
    <row r="86" spans="3:7" s="145" customFormat="1">
      <c r="C86" s="152" t="s">
        <v>18</v>
      </c>
      <c r="D86" s="154" t="s">
        <v>19</v>
      </c>
      <c r="E86" s="178">
        <f t="shared" si="0"/>
        <v>0</v>
      </c>
      <c r="F86" s="179">
        <f>'Souhrn typ - k nacenění'!D10*'2NP-Ná'!E86</f>
        <v>0</v>
      </c>
      <c r="G86" s="180">
        <f t="shared" si="1"/>
        <v>0</v>
      </c>
    </row>
    <row r="87" spans="3:7" s="145" customFormat="1">
      <c r="C87" s="151" t="s">
        <v>20</v>
      </c>
      <c r="D87" s="154" t="s">
        <v>21</v>
      </c>
      <c r="E87" s="178">
        <f t="shared" si="0"/>
        <v>0</v>
      </c>
      <c r="F87" s="179">
        <f>'Souhrn typ - k nacenění'!D11*'2NP-Ná'!E87</f>
        <v>0</v>
      </c>
      <c r="G87" s="180">
        <f t="shared" si="1"/>
        <v>0</v>
      </c>
    </row>
    <row r="88" spans="3:7" s="145" customFormat="1">
      <c r="C88" s="152" t="s">
        <v>22</v>
      </c>
      <c r="D88" s="154" t="s">
        <v>23</v>
      </c>
      <c r="E88" s="178">
        <f t="shared" si="0"/>
        <v>0</v>
      </c>
      <c r="F88" s="179">
        <f>'Souhrn typ - k nacenění'!D12*'2NP-Ná'!E88</f>
        <v>0</v>
      </c>
      <c r="G88" s="180">
        <f t="shared" si="1"/>
        <v>0</v>
      </c>
    </row>
    <row r="89" spans="3:7" s="145" customFormat="1">
      <c r="C89" s="151" t="s">
        <v>24</v>
      </c>
      <c r="D89" s="150" t="s">
        <v>25</v>
      </c>
      <c r="E89" s="178">
        <f t="shared" si="0"/>
        <v>0</v>
      </c>
      <c r="F89" s="179">
        <f>'Souhrn typ - k nacenění'!D13*'2NP-Ná'!E89</f>
        <v>0</v>
      </c>
      <c r="G89" s="180">
        <f t="shared" si="1"/>
        <v>0</v>
      </c>
    </row>
    <row r="90" spans="3:7" s="145" customFormat="1">
      <c r="C90" s="163" t="s">
        <v>26</v>
      </c>
      <c r="D90" s="154" t="s">
        <v>27</v>
      </c>
      <c r="E90" s="178">
        <f t="shared" si="0"/>
        <v>0</v>
      </c>
      <c r="F90" s="179">
        <f>'Souhrn typ - k nacenění'!D14*'2NP-Ná'!E90</f>
        <v>0</v>
      </c>
      <c r="G90" s="180">
        <f t="shared" si="1"/>
        <v>0</v>
      </c>
    </row>
    <row r="91" spans="3:7" s="145" customFormat="1">
      <c r="C91" s="152" t="s">
        <v>28</v>
      </c>
      <c r="D91" s="165" t="s">
        <v>29</v>
      </c>
      <c r="E91" s="178">
        <f t="shared" si="0"/>
        <v>0</v>
      </c>
      <c r="F91" s="179">
        <f>'Souhrn typ - k nacenění'!D15*'2NP-Ná'!E91</f>
        <v>0</v>
      </c>
      <c r="G91" s="180">
        <f t="shared" si="1"/>
        <v>0</v>
      </c>
    </row>
    <row r="92" spans="3:7" s="145" customFormat="1">
      <c r="C92" s="152" t="s">
        <v>30</v>
      </c>
      <c r="D92" s="154" t="s">
        <v>31</v>
      </c>
      <c r="E92" s="178">
        <f t="shared" si="0"/>
        <v>0</v>
      </c>
      <c r="F92" s="179">
        <f>'Souhrn typ - k nacenění'!D16*'2NP-Ná'!E92</f>
        <v>0</v>
      </c>
      <c r="G92" s="180">
        <f t="shared" si="1"/>
        <v>0</v>
      </c>
    </row>
    <row r="93" spans="3:7" s="145" customFormat="1">
      <c r="C93" s="152" t="s">
        <v>32</v>
      </c>
      <c r="D93" s="154" t="s">
        <v>33</v>
      </c>
      <c r="E93" s="178">
        <f t="shared" si="0"/>
        <v>0</v>
      </c>
      <c r="F93" s="179">
        <f>'Souhrn typ - k nacenění'!D17*'2NP-Ná'!E93</f>
        <v>0</v>
      </c>
      <c r="G93" s="180">
        <f t="shared" si="1"/>
        <v>0</v>
      </c>
    </row>
    <row r="94" spans="3:7" s="145" customFormat="1">
      <c r="C94" s="152" t="s">
        <v>34</v>
      </c>
      <c r="D94" s="154" t="s">
        <v>35</v>
      </c>
      <c r="E94" s="178">
        <f t="shared" si="0"/>
        <v>0</v>
      </c>
      <c r="F94" s="179">
        <f>'Souhrn typ - k nacenění'!D18*'2NP-Ná'!E94</f>
        <v>0</v>
      </c>
      <c r="G94" s="180">
        <f t="shared" si="1"/>
        <v>0</v>
      </c>
    </row>
    <row r="95" spans="3:7" s="145" customFormat="1">
      <c r="C95" s="151" t="s">
        <v>36</v>
      </c>
      <c r="D95" s="154" t="s">
        <v>37</v>
      </c>
      <c r="E95" s="178">
        <f t="shared" si="0"/>
        <v>0</v>
      </c>
      <c r="F95" s="179">
        <f>'Souhrn typ - k nacenění'!D19*'2NP-Ná'!E95</f>
        <v>0</v>
      </c>
      <c r="G95" s="180">
        <f t="shared" si="1"/>
        <v>0</v>
      </c>
    </row>
    <row r="96" spans="3:7" s="145" customFormat="1">
      <c r="C96" s="152" t="s">
        <v>38</v>
      </c>
      <c r="D96" s="154" t="s">
        <v>39</v>
      </c>
      <c r="E96" s="178">
        <f t="shared" si="0"/>
        <v>0</v>
      </c>
      <c r="F96" s="179">
        <f>'Souhrn typ - k nacenění'!D20*'2NP-Ná'!E96</f>
        <v>0</v>
      </c>
      <c r="G96" s="180">
        <f t="shared" si="1"/>
        <v>0</v>
      </c>
    </row>
    <row r="97" spans="3:7" s="145" customFormat="1">
      <c r="C97" s="152" t="s">
        <v>40</v>
      </c>
      <c r="D97" s="154" t="s">
        <v>41</v>
      </c>
      <c r="E97" s="178">
        <f t="shared" si="0"/>
        <v>0</v>
      </c>
      <c r="F97" s="179">
        <f>'Souhrn typ - k nacenění'!D21*'2NP-Ná'!E97</f>
        <v>0</v>
      </c>
      <c r="G97" s="180">
        <f t="shared" si="1"/>
        <v>0</v>
      </c>
    </row>
    <row r="98" spans="3:7" s="145" customFormat="1">
      <c r="C98" s="152" t="s">
        <v>42</v>
      </c>
      <c r="D98" s="154" t="s">
        <v>43</v>
      </c>
      <c r="E98" s="178">
        <f t="shared" si="0"/>
        <v>0</v>
      </c>
      <c r="F98" s="179">
        <f>'Souhrn typ - k nacenění'!D22*'2NP-Ná'!E98</f>
        <v>0</v>
      </c>
      <c r="G98" s="180">
        <f t="shared" si="1"/>
        <v>0</v>
      </c>
    </row>
    <row r="99" spans="3:7" s="145" customFormat="1">
      <c r="C99" s="151" t="s">
        <v>44</v>
      </c>
      <c r="D99" s="154" t="s">
        <v>45</v>
      </c>
      <c r="E99" s="178">
        <f t="shared" si="0"/>
        <v>0</v>
      </c>
      <c r="F99" s="179">
        <f>'Souhrn typ - k nacenění'!D23*'2NP-Ná'!E99</f>
        <v>0</v>
      </c>
      <c r="G99" s="180">
        <f t="shared" si="1"/>
        <v>0</v>
      </c>
    </row>
    <row r="100" spans="3:7">
      <c r="C100" s="24" t="s">
        <v>46</v>
      </c>
      <c r="D100" s="5" t="s">
        <v>47</v>
      </c>
      <c r="E100" s="121">
        <f t="shared" si="0"/>
        <v>2</v>
      </c>
      <c r="F100" s="122">
        <f>'Souhrn typ - k nacenění'!D24*'2NP-Ná'!E100</f>
        <v>0</v>
      </c>
      <c r="G100" s="123">
        <f t="shared" si="1"/>
        <v>0</v>
      </c>
    </row>
    <row r="101" spans="3:7" s="145" customFormat="1">
      <c r="C101" s="152" t="s">
        <v>48</v>
      </c>
      <c r="D101" s="154" t="s">
        <v>49</v>
      </c>
      <c r="E101" s="178">
        <f t="shared" si="0"/>
        <v>0</v>
      </c>
      <c r="F101" s="179">
        <f>'Souhrn typ - k nacenění'!D25*'2NP-Ná'!E101</f>
        <v>0</v>
      </c>
      <c r="G101" s="180">
        <f t="shared" si="1"/>
        <v>0</v>
      </c>
    </row>
    <row r="102" spans="3:7" s="145" customFormat="1">
      <c r="C102" s="152" t="s">
        <v>50</v>
      </c>
      <c r="D102" s="154" t="s">
        <v>51</v>
      </c>
      <c r="E102" s="178">
        <f t="shared" si="0"/>
        <v>0</v>
      </c>
      <c r="F102" s="179">
        <f>'Souhrn typ - k nacenění'!D26*'2NP-Ná'!E102</f>
        <v>0</v>
      </c>
      <c r="G102" s="180">
        <f t="shared" si="1"/>
        <v>0</v>
      </c>
    </row>
    <row r="103" spans="3:7" s="145" customFormat="1">
      <c r="C103" s="152" t="s">
        <v>52</v>
      </c>
      <c r="D103" s="154" t="s">
        <v>53</v>
      </c>
      <c r="E103" s="178">
        <f t="shared" si="0"/>
        <v>0</v>
      </c>
      <c r="F103" s="179">
        <f>'Souhrn typ - k nacenění'!D27*'2NP-Ná'!E103</f>
        <v>0</v>
      </c>
      <c r="G103" s="180">
        <f t="shared" si="1"/>
        <v>0</v>
      </c>
    </row>
    <row r="104" spans="3:7" s="145" customFormat="1">
      <c r="C104" s="152" t="s">
        <v>54</v>
      </c>
      <c r="D104" s="154" t="s">
        <v>55</v>
      </c>
      <c r="E104" s="178">
        <f t="shared" si="0"/>
        <v>0</v>
      </c>
      <c r="F104" s="179">
        <f>'Souhrn typ - k nacenění'!D28*'2NP-Ná'!E104</f>
        <v>0</v>
      </c>
      <c r="G104" s="180">
        <f t="shared" si="1"/>
        <v>0</v>
      </c>
    </row>
    <row r="105" spans="3:7" s="145" customFormat="1">
      <c r="C105" s="153" t="s">
        <v>56</v>
      </c>
      <c r="D105" s="166" t="s">
        <v>57</v>
      </c>
      <c r="E105" s="181">
        <f t="shared" ref="E105" si="2">E28+E53+E78</f>
        <v>0</v>
      </c>
      <c r="F105" s="182">
        <f>'Souhrn typ - k nacenění'!D29*'2NP-Ná'!E105</f>
        <v>0</v>
      </c>
      <c r="G105" s="183">
        <f t="shared" si="1"/>
        <v>0</v>
      </c>
    </row>
    <row r="106" spans="3:7">
      <c r="C106" s="41" t="s">
        <v>111</v>
      </c>
      <c r="D106" s="5" t="s">
        <v>117</v>
      </c>
      <c r="E106" s="57">
        <v>1</v>
      </c>
      <c r="F106" s="119">
        <f>'Souhrn atyp  k nacenění'!G4</f>
        <v>0</v>
      </c>
      <c r="G106" s="120">
        <f>F106*1.21</f>
        <v>0</v>
      </c>
    </row>
    <row r="107" spans="3:7" ht="15" thickBot="1">
      <c r="C107" s="118" t="s">
        <v>111</v>
      </c>
      <c r="D107" s="53" t="s">
        <v>118</v>
      </c>
      <c r="E107" s="106"/>
      <c r="F107" s="110">
        <f>'Souhrn D + M'!E9+'Souhrn D + M'!E10+'Souhrn D + M'!E11</f>
        <v>0</v>
      </c>
      <c r="G107" s="112">
        <f>F107*1.21</f>
        <v>0</v>
      </c>
    </row>
    <row r="108" spans="3:7" ht="15" thickBot="1">
      <c r="C108" s="240" t="s">
        <v>119</v>
      </c>
      <c r="D108" s="241"/>
      <c r="E108" s="242"/>
      <c r="F108" s="138">
        <f>SUM(F81:F107)</f>
        <v>0</v>
      </c>
      <c r="G108" s="128">
        <f>SUM(G81:G107)</f>
        <v>0</v>
      </c>
    </row>
  </sheetData>
  <mergeCells count="8">
    <mergeCell ref="C108:E108"/>
    <mergeCell ref="A54:A78"/>
    <mergeCell ref="B54:B78"/>
    <mergeCell ref="A1:E1"/>
    <mergeCell ref="A4:A28"/>
    <mergeCell ref="B4:B28"/>
    <mergeCell ref="A29:A53"/>
    <mergeCell ref="B29:B53"/>
  </mergeCells>
  <printOptions horizontalCentered="1"/>
  <pageMargins left="0.31496062992125984" right="0.31496062992125984" top="0.78740157480314965" bottom="0.47244094488188981" header="0.31496062992125984" footer="0.31496062992125984"/>
  <pageSetup paperSize="9" scale="95" orientation="portrait" r:id="rId1"/>
  <rowBreaks count="2" manualBreakCount="2">
    <brk id="53" max="16383" man="1"/>
    <brk id="78"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59"/>
  <sheetViews>
    <sheetView view="pageBreakPreview" zoomScale="115" zoomScaleNormal="100" zoomScaleSheetLayoutView="115" workbookViewId="0">
      <selection activeCell="G147" sqref="G147"/>
    </sheetView>
  </sheetViews>
  <sheetFormatPr defaultRowHeight="14.45"/>
  <cols>
    <col min="1" max="1" width="8" customWidth="1"/>
    <col min="2" max="2" width="13.85546875" customWidth="1"/>
    <col min="3" max="3" width="13.5703125" customWidth="1"/>
    <col min="4" max="4" width="26.5703125" customWidth="1"/>
    <col min="5" max="5" width="10.140625" customWidth="1"/>
    <col min="6" max="6" width="13.28515625" bestFit="1" customWidth="1"/>
    <col min="7" max="7" width="13.28515625" customWidth="1"/>
  </cols>
  <sheetData>
    <row r="1" spans="1:5" ht="21">
      <c r="A1" s="198" t="s">
        <v>120</v>
      </c>
      <c r="B1" s="198"/>
      <c r="C1" s="198"/>
      <c r="D1" s="198"/>
      <c r="E1" s="198"/>
    </row>
    <row r="2" spans="1:5" ht="6.75" customHeight="1" thickBot="1"/>
    <row r="3" spans="1:5" ht="15" thickBot="1">
      <c r="A3" s="29" t="s">
        <v>60</v>
      </c>
      <c r="B3" s="30" t="s">
        <v>107</v>
      </c>
      <c r="C3" s="30" t="s">
        <v>2</v>
      </c>
      <c r="D3" s="30" t="s">
        <v>108</v>
      </c>
      <c r="E3" s="28" t="s">
        <v>65</v>
      </c>
    </row>
    <row r="4" spans="1:5" s="145" customFormat="1">
      <c r="A4" s="248">
        <v>217</v>
      </c>
      <c r="B4" s="249" t="s">
        <v>67</v>
      </c>
      <c r="C4" s="194" t="s">
        <v>8</v>
      </c>
      <c r="D4" s="161" t="s">
        <v>9</v>
      </c>
      <c r="E4" s="162">
        <v>0</v>
      </c>
    </row>
    <row r="5" spans="1:5" s="145" customFormat="1">
      <c r="A5" s="232"/>
      <c r="B5" s="236"/>
      <c r="C5" s="147" t="s">
        <v>10</v>
      </c>
      <c r="D5" s="164" t="s">
        <v>11</v>
      </c>
      <c r="E5" s="184">
        <v>0</v>
      </c>
    </row>
    <row r="6" spans="1:5" s="145" customFormat="1">
      <c r="A6" s="232"/>
      <c r="B6" s="236"/>
      <c r="C6" s="154" t="s">
        <v>12</v>
      </c>
      <c r="D6" s="150" t="s">
        <v>13</v>
      </c>
      <c r="E6" s="184">
        <v>0</v>
      </c>
    </row>
    <row r="7" spans="1:5" s="145" customFormat="1">
      <c r="A7" s="232"/>
      <c r="B7" s="236"/>
      <c r="C7" s="154" t="s">
        <v>14</v>
      </c>
      <c r="D7" s="154" t="s">
        <v>15</v>
      </c>
      <c r="E7" s="184">
        <v>0</v>
      </c>
    </row>
    <row r="8" spans="1:5" s="145" customFormat="1">
      <c r="A8" s="232"/>
      <c r="B8" s="236"/>
      <c r="C8" s="154" t="s">
        <v>16</v>
      </c>
      <c r="D8" s="154" t="s">
        <v>17</v>
      </c>
      <c r="E8" s="184">
        <v>0</v>
      </c>
    </row>
    <row r="9" spans="1:5" s="145" customFormat="1">
      <c r="A9" s="232"/>
      <c r="B9" s="236"/>
      <c r="C9" s="154" t="s">
        <v>18</v>
      </c>
      <c r="D9" s="154" t="s">
        <v>19</v>
      </c>
      <c r="E9" s="184">
        <v>0</v>
      </c>
    </row>
    <row r="10" spans="1:5" s="145" customFormat="1">
      <c r="A10" s="232"/>
      <c r="B10" s="236"/>
      <c r="C10" s="177" t="s">
        <v>20</v>
      </c>
      <c r="D10" s="154" t="s">
        <v>21</v>
      </c>
      <c r="E10" s="184">
        <v>0</v>
      </c>
    </row>
    <row r="11" spans="1:5" s="145" customFormat="1">
      <c r="A11" s="232"/>
      <c r="B11" s="236"/>
      <c r="C11" s="154" t="s">
        <v>22</v>
      </c>
      <c r="D11" s="154" t="s">
        <v>23</v>
      </c>
      <c r="E11" s="184">
        <v>0</v>
      </c>
    </row>
    <row r="12" spans="1:5" s="145" customFormat="1">
      <c r="A12" s="232"/>
      <c r="B12" s="236"/>
      <c r="C12" s="177" t="s">
        <v>24</v>
      </c>
      <c r="D12" s="150" t="s">
        <v>25</v>
      </c>
      <c r="E12" s="184">
        <v>0</v>
      </c>
    </row>
    <row r="13" spans="1:5" s="145" customFormat="1">
      <c r="A13" s="232"/>
      <c r="B13" s="236"/>
      <c r="C13" s="147" t="s">
        <v>26</v>
      </c>
      <c r="D13" s="154" t="s">
        <v>27</v>
      </c>
      <c r="E13" s="184">
        <v>0</v>
      </c>
    </row>
    <row r="14" spans="1:5" s="145" customFormat="1">
      <c r="A14" s="232"/>
      <c r="B14" s="237"/>
      <c r="C14" s="154" t="s">
        <v>28</v>
      </c>
      <c r="D14" s="165" t="s">
        <v>29</v>
      </c>
      <c r="E14" s="184">
        <v>0</v>
      </c>
    </row>
    <row r="15" spans="1:5" s="145" customFormat="1">
      <c r="A15" s="232"/>
      <c r="B15" s="236"/>
      <c r="C15" s="154" t="s">
        <v>30</v>
      </c>
      <c r="D15" s="154" t="s">
        <v>31</v>
      </c>
      <c r="E15" s="184">
        <v>0</v>
      </c>
    </row>
    <row r="16" spans="1:5"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4" t="s">
        <v>54</v>
      </c>
      <c r="D27" s="154" t="s">
        <v>55</v>
      </c>
      <c r="E27" s="185">
        <v>0</v>
      </c>
    </row>
    <row r="28" spans="1:5" s="145" customFormat="1" ht="15" thickBot="1">
      <c r="A28" s="234"/>
      <c r="B28" s="239"/>
      <c r="C28" s="155" t="s">
        <v>56</v>
      </c>
      <c r="D28" s="155" t="s">
        <v>57</v>
      </c>
      <c r="E28" s="186">
        <v>0</v>
      </c>
    </row>
    <row r="29" spans="1:5" s="145" customFormat="1">
      <c r="A29" s="231">
        <v>218</v>
      </c>
      <c r="B29" s="235" t="s">
        <v>67</v>
      </c>
      <c r="C29" s="143" t="s">
        <v>8</v>
      </c>
      <c r="D29" s="171" t="s">
        <v>9</v>
      </c>
      <c r="E29" s="187">
        <v>0</v>
      </c>
    </row>
    <row r="30" spans="1:5" s="145" customFormat="1">
      <c r="A30" s="232"/>
      <c r="B30" s="236"/>
      <c r="C30" s="147" t="s">
        <v>10</v>
      </c>
      <c r="D30" s="164" t="s">
        <v>11</v>
      </c>
      <c r="E30" s="184">
        <v>0</v>
      </c>
    </row>
    <row r="31" spans="1:5" s="145" customFormat="1">
      <c r="A31" s="232"/>
      <c r="B31" s="236"/>
      <c r="C31" s="154" t="s">
        <v>12</v>
      </c>
      <c r="D31" s="150" t="s">
        <v>13</v>
      </c>
      <c r="E31" s="184">
        <v>0</v>
      </c>
    </row>
    <row r="32" spans="1:5" s="145" customFormat="1">
      <c r="A32" s="232"/>
      <c r="B32" s="236"/>
      <c r="C32" s="154" t="s">
        <v>14</v>
      </c>
      <c r="D32" s="154" t="s">
        <v>15</v>
      </c>
      <c r="E32" s="184">
        <v>0</v>
      </c>
    </row>
    <row r="33" spans="1:5" s="145" customFormat="1">
      <c r="A33" s="232"/>
      <c r="B33" s="236"/>
      <c r="C33" s="154" t="s">
        <v>16</v>
      </c>
      <c r="D33" s="154" t="s">
        <v>17</v>
      </c>
      <c r="E33" s="184">
        <v>0</v>
      </c>
    </row>
    <row r="34" spans="1:5" s="145" customFormat="1">
      <c r="A34" s="232"/>
      <c r="B34" s="236"/>
      <c r="C34" s="154" t="s">
        <v>18</v>
      </c>
      <c r="D34" s="154" t="s">
        <v>19</v>
      </c>
      <c r="E34" s="184">
        <v>0</v>
      </c>
    </row>
    <row r="35" spans="1:5" s="145" customFormat="1">
      <c r="A35" s="232"/>
      <c r="B35" s="236"/>
      <c r="C35" s="177" t="s">
        <v>20</v>
      </c>
      <c r="D35" s="154" t="s">
        <v>21</v>
      </c>
      <c r="E35" s="184">
        <v>0</v>
      </c>
    </row>
    <row r="36" spans="1:5" s="145" customFormat="1">
      <c r="A36" s="232"/>
      <c r="B36" s="236"/>
      <c r="C36" s="154" t="s">
        <v>22</v>
      </c>
      <c r="D36" s="154" t="s">
        <v>23</v>
      </c>
      <c r="E36" s="184">
        <v>0</v>
      </c>
    </row>
    <row r="37" spans="1:5" s="145" customFormat="1">
      <c r="A37" s="232"/>
      <c r="B37" s="236"/>
      <c r="C37" s="177" t="s">
        <v>24</v>
      </c>
      <c r="D37" s="150" t="s">
        <v>25</v>
      </c>
      <c r="E37" s="184">
        <v>0</v>
      </c>
    </row>
    <row r="38" spans="1:5" s="145" customFormat="1">
      <c r="A38" s="232"/>
      <c r="B38" s="236"/>
      <c r="C38" s="147" t="s">
        <v>26</v>
      </c>
      <c r="D38" s="154" t="s">
        <v>27</v>
      </c>
      <c r="E38" s="184">
        <v>0</v>
      </c>
    </row>
    <row r="39" spans="1:5" s="145" customFormat="1">
      <c r="A39" s="232"/>
      <c r="B39" s="236"/>
      <c r="C39" s="154" t="s">
        <v>28</v>
      </c>
      <c r="D39" s="165" t="s">
        <v>29</v>
      </c>
      <c r="E39" s="184">
        <v>0</v>
      </c>
    </row>
    <row r="40" spans="1:5" s="145" customFormat="1">
      <c r="A40" s="232"/>
      <c r="B40" s="236"/>
      <c r="C40" s="154" t="s">
        <v>30</v>
      </c>
      <c r="D40" s="154" t="s">
        <v>31</v>
      </c>
      <c r="E40" s="184">
        <v>0</v>
      </c>
    </row>
    <row r="41" spans="1:5" s="145" customFormat="1">
      <c r="A41" s="232"/>
      <c r="B41" s="236"/>
      <c r="C41" s="154" t="s">
        <v>32</v>
      </c>
      <c r="D41" s="154" t="s">
        <v>33</v>
      </c>
      <c r="E41" s="184">
        <v>0</v>
      </c>
    </row>
    <row r="42" spans="1:5" s="145" customFormat="1">
      <c r="A42" s="232"/>
      <c r="B42" s="236"/>
      <c r="C42" s="154" t="s">
        <v>34</v>
      </c>
      <c r="D42" s="154" t="s">
        <v>35</v>
      </c>
      <c r="E42" s="184">
        <v>0</v>
      </c>
    </row>
    <row r="43" spans="1:5" s="145" customFormat="1">
      <c r="A43" s="232"/>
      <c r="B43" s="236"/>
      <c r="C43" s="177" t="s">
        <v>36</v>
      </c>
      <c r="D43" s="154" t="s">
        <v>37</v>
      </c>
      <c r="E43" s="184">
        <v>0</v>
      </c>
    </row>
    <row r="44" spans="1:5" s="145" customFormat="1">
      <c r="A44" s="232"/>
      <c r="B44" s="236"/>
      <c r="C44" s="154" t="s">
        <v>38</v>
      </c>
      <c r="D44" s="154" t="s">
        <v>39</v>
      </c>
      <c r="E44" s="184">
        <v>0</v>
      </c>
    </row>
    <row r="45" spans="1:5" s="145" customFormat="1">
      <c r="A45" s="232"/>
      <c r="B45" s="236"/>
      <c r="C45" s="154" t="s">
        <v>40</v>
      </c>
      <c r="D45" s="154" t="s">
        <v>41</v>
      </c>
      <c r="E45" s="184">
        <v>0</v>
      </c>
    </row>
    <row r="46" spans="1:5" s="145" customFormat="1">
      <c r="A46" s="232"/>
      <c r="B46" s="236"/>
      <c r="C46" s="154" t="s">
        <v>42</v>
      </c>
      <c r="D46" s="154" t="s">
        <v>43</v>
      </c>
      <c r="E46" s="184">
        <v>0</v>
      </c>
    </row>
    <row r="47" spans="1:5" s="145" customFormat="1">
      <c r="A47" s="232"/>
      <c r="B47" s="236"/>
      <c r="C47" s="177" t="s">
        <v>44</v>
      </c>
      <c r="D47" s="154" t="s">
        <v>45</v>
      </c>
      <c r="E47" s="184">
        <v>0</v>
      </c>
    </row>
    <row r="48" spans="1:5" s="145" customFormat="1">
      <c r="A48" s="232"/>
      <c r="B48" s="236"/>
      <c r="C48" s="154" t="s">
        <v>46</v>
      </c>
      <c r="D48" s="154" t="s">
        <v>47</v>
      </c>
      <c r="E48" s="184">
        <v>0</v>
      </c>
    </row>
    <row r="49" spans="1:5" s="145" customFormat="1">
      <c r="A49" s="232"/>
      <c r="B49" s="236"/>
      <c r="C49" s="154" t="s">
        <v>48</v>
      </c>
      <c r="D49" s="154" t="s">
        <v>49</v>
      </c>
      <c r="E49" s="184">
        <v>0</v>
      </c>
    </row>
    <row r="50" spans="1:5" s="145" customFormat="1">
      <c r="A50" s="232"/>
      <c r="B50" s="236"/>
      <c r="C50" s="154" t="s">
        <v>50</v>
      </c>
      <c r="D50" s="154" t="s">
        <v>51</v>
      </c>
      <c r="E50" s="184">
        <v>0</v>
      </c>
    </row>
    <row r="51" spans="1:5" s="145" customFormat="1">
      <c r="A51" s="233"/>
      <c r="B51" s="243"/>
      <c r="C51" s="154" t="s">
        <v>52</v>
      </c>
      <c r="D51" s="154" t="s">
        <v>53</v>
      </c>
      <c r="E51" s="184">
        <v>0</v>
      </c>
    </row>
    <row r="52" spans="1:5" s="145" customFormat="1">
      <c r="A52" s="233"/>
      <c r="B52" s="238"/>
      <c r="C52" s="154" t="s">
        <v>54</v>
      </c>
      <c r="D52" s="154" t="s">
        <v>55</v>
      </c>
      <c r="E52" s="185">
        <v>0</v>
      </c>
    </row>
    <row r="53" spans="1:5" s="145" customFormat="1" ht="15" thickBot="1">
      <c r="A53" s="234"/>
      <c r="B53" s="239"/>
      <c r="C53" s="155" t="s">
        <v>56</v>
      </c>
      <c r="D53" s="155" t="s">
        <v>57</v>
      </c>
      <c r="E53" s="186">
        <v>0</v>
      </c>
    </row>
    <row r="54" spans="1:5" s="145" customFormat="1">
      <c r="A54" s="223" t="s">
        <v>97</v>
      </c>
      <c r="B54" s="227" t="s">
        <v>76</v>
      </c>
      <c r="C54" s="143" t="s">
        <v>8</v>
      </c>
      <c r="D54" s="171" t="s">
        <v>9</v>
      </c>
      <c r="E54" s="187">
        <v>0</v>
      </c>
    </row>
    <row r="55" spans="1:5" s="145" customFormat="1">
      <c r="A55" s="224"/>
      <c r="B55" s="228"/>
      <c r="C55" s="147" t="s">
        <v>10</v>
      </c>
      <c r="D55" s="164" t="s">
        <v>11</v>
      </c>
      <c r="E55" s="184">
        <v>0</v>
      </c>
    </row>
    <row r="56" spans="1:5" s="145" customFormat="1">
      <c r="A56" s="224"/>
      <c r="B56" s="228"/>
      <c r="C56" s="154" t="s">
        <v>12</v>
      </c>
      <c r="D56" s="150" t="s">
        <v>13</v>
      </c>
      <c r="E56" s="184">
        <v>0</v>
      </c>
    </row>
    <row r="57" spans="1:5" s="145" customFormat="1">
      <c r="A57" s="224"/>
      <c r="B57" s="228"/>
      <c r="C57" s="154" t="s">
        <v>14</v>
      </c>
      <c r="D57" s="154" t="s">
        <v>15</v>
      </c>
      <c r="E57" s="184">
        <v>0</v>
      </c>
    </row>
    <row r="58" spans="1:5" s="145" customFormat="1">
      <c r="A58" s="224"/>
      <c r="B58" s="228"/>
      <c r="C58" s="154" t="s">
        <v>16</v>
      </c>
      <c r="D58" s="154" t="s">
        <v>17</v>
      </c>
      <c r="E58" s="184">
        <v>0</v>
      </c>
    </row>
    <row r="59" spans="1:5" s="145" customFormat="1">
      <c r="A59" s="224"/>
      <c r="B59" s="228"/>
      <c r="C59" s="154" t="s">
        <v>18</v>
      </c>
      <c r="D59" s="154" t="s">
        <v>19</v>
      </c>
      <c r="E59" s="184">
        <v>0</v>
      </c>
    </row>
    <row r="60" spans="1:5" s="145" customFormat="1">
      <c r="A60" s="224"/>
      <c r="B60" s="228"/>
      <c r="C60" s="177" t="s">
        <v>20</v>
      </c>
      <c r="D60" s="154" t="s">
        <v>21</v>
      </c>
      <c r="E60" s="184">
        <v>0</v>
      </c>
    </row>
    <row r="61" spans="1:5" s="145" customFormat="1">
      <c r="A61" s="224"/>
      <c r="B61" s="228"/>
      <c r="C61" s="154" t="s">
        <v>22</v>
      </c>
      <c r="D61" s="154" t="s">
        <v>23</v>
      </c>
      <c r="E61" s="184">
        <v>0</v>
      </c>
    </row>
    <row r="62" spans="1:5" s="145" customFormat="1">
      <c r="A62" s="224"/>
      <c r="B62" s="228"/>
      <c r="C62" s="177" t="s">
        <v>24</v>
      </c>
      <c r="D62" s="150" t="s">
        <v>25</v>
      </c>
      <c r="E62" s="184">
        <v>0</v>
      </c>
    </row>
    <row r="63" spans="1:5" s="145" customFormat="1">
      <c r="A63" s="224"/>
      <c r="B63" s="228"/>
      <c r="C63" s="147" t="s">
        <v>26</v>
      </c>
      <c r="D63" s="154" t="s">
        <v>27</v>
      </c>
      <c r="E63" s="184">
        <v>0</v>
      </c>
    </row>
    <row r="64" spans="1:5" s="145" customFormat="1">
      <c r="A64" s="224"/>
      <c r="B64" s="228"/>
      <c r="C64" s="154" t="s">
        <v>28</v>
      </c>
      <c r="D64" s="165" t="s">
        <v>29</v>
      </c>
      <c r="E64" s="184">
        <v>0</v>
      </c>
    </row>
    <row r="65" spans="1:5" s="145" customFormat="1">
      <c r="A65" s="224"/>
      <c r="B65" s="228"/>
      <c r="C65" s="154" t="s">
        <v>30</v>
      </c>
      <c r="D65" s="154" t="s">
        <v>31</v>
      </c>
      <c r="E65" s="184">
        <v>0</v>
      </c>
    </row>
    <row r="66" spans="1:5" s="145" customFormat="1">
      <c r="A66" s="224"/>
      <c r="B66" s="228"/>
      <c r="C66" s="154" t="s">
        <v>32</v>
      </c>
      <c r="D66" s="154" t="s">
        <v>33</v>
      </c>
      <c r="E66" s="184">
        <v>0</v>
      </c>
    </row>
    <row r="67" spans="1:5" s="145" customFormat="1">
      <c r="A67" s="224"/>
      <c r="B67" s="228"/>
      <c r="C67" s="154" t="s">
        <v>34</v>
      </c>
      <c r="D67" s="154" t="s">
        <v>35</v>
      </c>
      <c r="E67" s="184">
        <v>0</v>
      </c>
    </row>
    <row r="68" spans="1:5" s="145" customFormat="1">
      <c r="A68" s="224"/>
      <c r="B68" s="228"/>
      <c r="C68" s="177" t="s">
        <v>36</v>
      </c>
      <c r="D68" s="154" t="s">
        <v>37</v>
      </c>
      <c r="E68" s="184">
        <v>0</v>
      </c>
    </row>
    <row r="69" spans="1:5" s="145" customFormat="1">
      <c r="A69" s="224"/>
      <c r="B69" s="228"/>
      <c r="C69" s="154" t="s">
        <v>38</v>
      </c>
      <c r="D69" s="154" t="s">
        <v>39</v>
      </c>
      <c r="E69" s="184">
        <v>0</v>
      </c>
    </row>
    <row r="70" spans="1:5" s="145" customFormat="1">
      <c r="A70" s="224"/>
      <c r="B70" s="228"/>
      <c r="C70" s="154" t="s">
        <v>40</v>
      </c>
      <c r="D70" s="154" t="s">
        <v>41</v>
      </c>
      <c r="E70" s="184">
        <v>0</v>
      </c>
    </row>
    <row r="71" spans="1:5" s="145" customFormat="1">
      <c r="A71" s="224"/>
      <c r="B71" s="228"/>
      <c r="C71" s="154" t="s">
        <v>42</v>
      </c>
      <c r="D71" s="154" t="s">
        <v>43</v>
      </c>
      <c r="E71" s="184">
        <v>0</v>
      </c>
    </row>
    <row r="72" spans="1:5" s="145" customFormat="1">
      <c r="A72" s="224"/>
      <c r="B72" s="228"/>
      <c r="C72" s="177" t="s">
        <v>44</v>
      </c>
      <c r="D72" s="154" t="s">
        <v>45</v>
      </c>
      <c r="E72" s="184">
        <v>0</v>
      </c>
    </row>
    <row r="73" spans="1:5">
      <c r="A73" s="224"/>
      <c r="B73" s="228"/>
      <c r="C73" s="5" t="s">
        <v>46</v>
      </c>
      <c r="D73" s="5" t="s">
        <v>47</v>
      </c>
      <c r="E73" s="18">
        <v>1</v>
      </c>
    </row>
    <row r="74" spans="1:5" s="145" customFormat="1">
      <c r="A74" s="224"/>
      <c r="B74" s="228"/>
      <c r="C74" s="154" t="s">
        <v>48</v>
      </c>
      <c r="D74" s="154" t="s">
        <v>49</v>
      </c>
      <c r="E74" s="184">
        <v>0</v>
      </c>
    </row>
    <row r="75" spans="1:5" s="145" customFormat="1">
      <c r="A75" s="224"/>
      <c r="B75" s="228"/>
      <c r="C75" s="154" t="s">
        <v>50</v>
      </c>
      <c r="D75" s="154" t="s">
        <v>51</v>
      </c>
      <c r="E75" s="184">
        <v>0</v>
      </c>
    </row>
    <row r="76" spans="1:5" s="145" customFormat="1">
      <c r="A76" s="225"/>
      <c r="B76" s="229"/>
      <c r="C76" s="154" t="s">
        <v>52</v>
      </c>
      <c r="D76" s="154" t="s">
        <v>53</v>
      </c>
      <c r="E76" s="184">
        <v>0</v>
      </c>
    </row>
    <row r="77" spans="1:5" s="145" customFormat="1">
      <c r="A77" s="225"/>
      <c r="B77" s="250"/>
      <c r="C77" s="154" t="s">
        <v>54</v>
      </c>
      <c r="D77" s="154" t="s">
        <v>55</v>
      </c>
      <c r="E77" s="185">
        <v>0</v>
      </c>
    </row>
    <row r="78" spans="1:5" s="145" customFormat="1" ht="15" thickBot="1">
      <c r="A78" s="226"/>
      <c r="B78" s="230"/>
      <c r="C78" s="155" t="s">
        <v>56</v>
      </c>
      <c r="D78" s="155" t="s">
        <v>57</v>
      </c>
      <c r="E78" s="186">
        <v>0</v>
      </c>
    </row>
    <row r="79" spans="1:5" s="145" customFormat="1">
      <c r="A79" s="223" t="s">
        <v>98</v>
      </c>
      <c r="B79" s="227" t="s">
        <v>76</v>
      </c>
      <c r="C79" s="143" t="s">
        <v>8</v>
      </c>
      <c r="D79" s="171" t="s">
        <v>9</v>
      </c>
      <c r="E79" s="187">
        <v>0</v>
      </c>
    </row>
    <row r="80" spans="1:5" s="145" customFormat="1">
      <c r="A80" s="224"/>
      <c r="B80" s="228"/>
      <c r="C80" s="147" t="s">
        <v>10</v>
      </c>
      <c r="D80" s="164" t="s">
        <v>11</v>
      </c>
      <c r="E80" s="184">
        <v>0</v>
      </c>
    </row>
    <row r="81" spans="1:5" s="145" customFormat="1">
      <c r="A81" s="224"/>
      <c r="B81" s="228"/>
      <c r="C81" s="154" t="s">
        <v>12</v>
      </c>
      <c r="D81" s="150" t="s">
        <v>13</v>
      </c>
      <c r="E81" s="184">
        <v>0</v>
      </c>
    </row>
    <row r="82" spans="1:5" s="145" customFormat="1">
      <c r="A82" s="224"/>
      <c r="B82" s="228"/>
      <c r="C82" s="154" t="s">
        <v>14</v>
      </c>
      <c r="D82" s="154" t="s">
        <v>15</v>
      </c>
      <c r="E82" s="184">
        <v>0</v>
      </c>
    </row>
    <row r="83" spans="1:5" s="145" customFormat="1">
      <c r="A83" s="224"/>
      <c r="B83" s="228"/>
      <c r="C83" s="154" t="s">
        <v>16</v>
      </c>
      <c r="D83" s="154" t="s">
        <v>17</v>
      </c>
      <c r="E83" s="184">
        <v>0</v>
      </c>
    </row>
    <row r="84" spans="1:5" s="145" customFormat="1">
      <c r="A84" s="224"/>
      <c r="B84" s="228"/>
      <c r="C84" s="154" t="s">
        <v>18</v>
      </c>
      <c r="D84" s="154" t="s">
        <v>19</v>
      </c>
      <c r="E84" s="184">
        <v>0</v>
      </c>
    </row>
    <row r="85" spans="1:5" s="145" customFormat="1">
      <c r="A85" s="224"/>
      <c r="B85" s="228"/>
      <c r="C85" s="177" t="s">
        <v>20</v>
      </c>
      <c r="D85" s="154" t="s">
        <v>21</v>
      </c>
      <c r="E85" s="184">
        <v>0</v>
      </c>
    </row>
    <row r="86" spans="1:5" s="145" customFormat="1">
      <c r="A86" s="224"/>
      <c r="B86" s="228"/>
      <c r="C86" s="154" t="s">
        <v>22</v>
      </c>
      <c r="D86" s="154" t="s">
        <v>23</v>
      </c>
      <c r="E86" s="184">
        <v>0</v>
      </c>
    </row>
    <row r="87" spans="1:5" s="145" customFormat="1">
      <c r="A87" s="224"/>
      <c r="B87" s="228"/>
      <c r="C87" s="177" t="s">
        <v>24</v>
      </c>
      <c r="D87" s="150" t="s">
        <v>25</v>
      </c>
      <c r="E87" s="184">
        <v>0</v>
      </c>
    </row>
    <row r="88" spans="1:5" s="145" customFormat="1">
      <c r="A88" s="224"/>
      <c r="B88" s="228"/>
      <c r="C88" s="147" t="s">
        <v>26</v>
      </c>
      <c r="D88" s="154" t="s">
        <v>27</v>
      </c>
      <c r="E88" s="184">
        <v>0</v>
      </c>
    </row>
    <row r="89" spans="1:5" s="145" customFormat="1">
      <c r="A89" s="224"/>
      <c r="B89" s="228"/>
      <c r="C89" s="154" t="s">
        <v>28</v>
      </c>
      <c r="D89" s="165" t="s">
        <v>29</v>
      </c>
      <c r="E89" s="184">
        <v>0</v>
      </c>
    </row>
    <row r="90" spans="1:5" s="145" customFormat="1">
      <c r="A90" s="224"/>
      <c r="B90" s="228"/>
      <c r="C90" s="154" t="s">
        <v>30</v>
      </c>
      <c r="D90" s="154" t="s">
        <v>31</v>
      </c>
      <c r="E90" s="184">
        <v>0</v>
      </c>
    </row>
    <row r="91" spans="1:5" s="145" customFormat="1">
      <c r="A91" s="224"/>
      <c r="B91" s="228"/>
      <c r="C91" s="154" t="s">
        <v>32</v>
      </c>
      <c r="D91" s="154" t="s">
        <v>33</v>
      </c>
      <c r="E91" s="184">
        <v>0</v>
      </c>
    </row>
    <row r="92" spans="1:5" s="145" customFormat="1">
      <c r="A92" s="224"/>
      <c r="B92" s="228"/>
      <c r="C92" s="154" t="s">
        <v>34</v>
      </c>
      <c r="D92" s="154" t="s">
        <v>35</v>
      </c>
      <c r="E92" s="184">
        <v>0</v>
      </c>
    </row>
    <row r="93" spans="1:5" s="145" customFormat="1">
      <c r="A93" s="224"/>
      <c r="B93" s="228"/>
      <c r="C93" s="177" t="s">
        <v>36</v>
      </c>
      <c r="D93" s="154" t="s">
        <v>37</v>
      </c>
      <c r="E93" s="184">
        <v>0</v>
      </c>
    </row>
    <row r="94" spans="1:5" s="145" customFormat="1">
      <c r="A94" s="224"/>
      <c r="B94" s="228"/>
      <c r="C94" s="154" t="s">
        <v>38</v>
      </c>
      <c r="D94" s="154" t="s">
        <v>39</v>
      </c>
      <c r="E94" s="184">
        <v>0</v>
      </c>
    </row>
    <row r="95" spans="1:5" s="145" customFormat="1">
      <c r="A95" s="224"/>
      <c r="B95" s="228"/>
      <c r="C95" s="154" t="s">
        <v>40</v>
      </c>
      <c r="D95" s="154" t="s">
        <v>41</v>
      </c>
      <c r="E95" s="184">
        <v>0</v>
      </c>
    </row>
    <row r="96" spans="1:5" s="145" customFormat="1">
      <c r="A96" s="224"/>
      <c r="B96" s="228"/>
      <c r="C96" s="154" t="s">
        <v>42</v>
      </c>
      <c r="D96" s="154" t="s">
        <v>43</v>
      </c>
      <c r="E96" s="184">
        <v>0</v>
      </c>
    </row>
    <row r="97" spans="1:5" s="145" customFormat="1">
      <c r="A97" s="224"/>
      <c r="B97" s="228"/>
      <c r="C97" s="177" t="s">
        <v>44</v>
      </c>
      <c r="D97" s="154" t="s">
        <v>45</v>
      </c>
      <c r="E97" s="184">
        <v>0</v>
      </c>
    </row>
    <row r="98" spans="1:5">
      <c r="A98" s="224"/>
      <c r="B98" s="228"/>
      <c r="C98" s="5" t="s">
        <v>46</v>
      </c>
      <c r="D98" s="5" t="s">
        <v>47</v>
      </c>
      <c r="E98" s="18">
        <v>1</v>
      </c>
    </row>
    <row r="99" spans="1:5" s="145" customFormat="1">
      <c r="A99" s="224"/>
      <c r="B99" s="228"/>
      <c r="C99" s="154" t="s">
        <v>48</v>
      </c>
      <c r="D99" s="154" t="s">
        <v>49</v>
      </c>
      <c r="E99" s="184">
        <v>0</v>
      </c>
    </row>
    <row r="100" spans="1:5" s="145" customFormat="1">
      <c r="A100" s="224"/>
      <c r="B100" s="228"/>
      <c r="C100" s="154" t="s">
        <v>50</v>
      </c>
      <c r="D100" s="154" t="s">
        <v>51</v>
      </c>
      <c r="E100" s="184">
        <v>0</v>
      </c>
    </row>
    <row r="101" spans="1:5" s="145" customFormat="1">
      <c r="A101" s="225"/>
      <c r="B101" s="229"/>
      <c r="C101" s="154" t="s">
        <v>52</v>
      </c>
      <c r="D101" s="154" t="s">
        <v>53</v>
      </c>
      <c r="E101" s="184">
        <v>0</v>
      </c>
    </row>
    <row r="102" spans="1:5" s="145" customFormat="1">
      <c r="A102" s="225"/>
      <c r="B102" s="250"/>
      <c r="C102" s="154" t="s">
        <v>54</v>
      </c>
      <c r="D102" s="154" t="s">
        <v>55</v>
      </c>
      <c r="E102" s="185">
        <v>0</v>
      </c>
    </row>
    <row r="103" spans="1:5" s="145" customFormat="1" ht="15" thickBot="1">
      <c r="A103" s="226"/>
      <c r="B103" s="230"/>
      <c r="C103" s="155" t="s">
        <v>56</v>
      </c>
      <c r="D103" s="155" t="s">
        <v>57</v>
      </c>
      <c r="E103" s="186">
        <v>0</v>
      </c>
    </row>
    <row r="104" spans="1:5" s="145" customFormat="1" ht="15.75" customHeight="1">
      <c r="A104" s="223" t="s">
        <v>99</v>
      </c>
      <c r="B104" s="227" t="s">
        <v>76</v>
      </c>
      <c r="C104" s="143" t="s">
        <v>8</v>
      </c>
      <c r="D104" s="171" t="s">
        <v>9</v>
      </c>
      <c r="E104" s="187">
        <v>0</v>
      </c>
    </row>
    <row r="105" spans="1:5" s="145" customFormat="1" ht="15.75" customHeight="1">
      <c r="A105" s="224"/>
      <c r="B105" s="228"/>
      <c r="C105" s="147" t="s">
        <v>10</v>
      </c>
      <c r="D105" s="164" t="s">
        <v>11</v>
      </c>
      <c r="E105" s="184">
        <v>0</v>
      </c>
    </row>
    <row r="106" spans="1:5" s="145" customFormat="1" ht="15.75" customHeight="1">
      <c r="A106" s="224"/>
      <c r="B106" s="228"/>
      <c r="C106" s="154" t="s">
        <v>12</v>
      </c>
      <c r="D106" s="150" t="s">
        <v>13</v>
      </c>
      <c r="E106" s="184">
        <v>0</v>
      </c>
    </row>
    <row r="107" spans="1:5" s="145" customFormat="1" ht="15.75" customHeight="1">
      <c r="A107" s="224"/>
      <c r="B107" s="228"/>
      <c r="C107" s="154" t="s">
        <v>14</v>
      </c>
      <c r="D107" s="154" t="s">
        <v>15</v>
      </c>
      <c r="E107" s="184">
        <v>0</v>
      </c>
    </row>
    <row r="108" spans="1:5" s="145" customFormat="1" ht="15.75" customHeight="1">
      <c r="A108" s="224"/>
      <c r="B108" s="228"/>
      <c r="C108" s="154" t="s">
        <v>16</v>
      </c>
      <c r="D108" s="154" t="s">
        <v>17</v>
      </c>
      <c r="E108" s="184">
        <v>0</v>
      </c>
    </row>
    <row r="109" spans="1:5" s="145" customFormat="1" ht="15.75" customHeight="1">
      <c r="A109" s="224"/>
      <c r="B109" s="228"/>
      <c r="C109" s="154" t="s">
        <v>18</v>
      </c>
      <c r="D109" s="154" t="s">
        <v>19</v>
      </c>
      <c r="E109" s="184">
        <v>0</v>
      </c>
    </row>
    <row r="110" spans="1:5" s="145" customFormat="1" ht="15.75" customHeight="1">
      <c r="A110" s="224"/>
      <c r="B110" s="228"/>
      <c r="C110" s="177" t="s">
        <v>20</v>
      </c>
      <c r="D110" s="154" t="s">
        <v>21</v>
      </c>
      <c r="E110" s="184">
        <v>0</v>
      </c>
    </row>
    <row r="111" spans="1:5" s="145" customFormat="1" ht="15.75" customHeight="1">
      <c r="A111" s="224"/>
      <c r="B111" s="228"/>
      <c r="C111" s="154" t="s">
        <v>22</v>
      </c>
      <c r="D111" s="154" t="s">
        <v>23</v>
      </c>
      <c r="E111" s="184">
        <v>0</v>
      </c>
    </row>
    <row r="112" spans="1:5" s="145" customFormat="1" ht="15.75" customHeight="1">
      <c r="A112" s="224"/>
      <c r="B112" s="228"/>
      <c r="C112" s="177" t="s">
        <v>24</v>
      </c>
      <c r="D112" s="150" t="s">
        <v>25</v>
      </c>
      <c r="E112" s="184">
        <v>0</v>
      </c>
    </row>
    <row r="113" spans="1:5" s="145" customFormat="1" ht="15.75" customHeight="1">
      <c r="A113" s="224"/>
      <c r="B113" s="228"/>
      <c r="C113" s="147" t="s">
        <v>26</v>
      </c>
      <c r="D113" s="154" t="s">
        <v>27</v>
      </c>
      <c r="E113" s="184">
        <v>0</v>
      </c>
    </row>
    <row r="114" spans="1:5" s="145" customFormat="1" ht="15.75" customHeight="1">
      <c r="A114" s="224"/>
      <c r="B114" s="228"/>
      <c r="C114" s="154" t="s">
        <v>28</v>
      </c>
      <c r="D114" s="165" t="s">
        <v>29</v>
      </c>
      <c r="E114" s="184">
        <v>0</v>
      </c>
    </row>
    <row r="115" spans="1:5" s="145" customFormat="1" ht="15.75" customHeight="1">
      <c r="A115" s="224"/>
      <c r="B115" s="228"/>
      <c r="C115" s="154" t="s">
        <v>30</v>
      </c>
      <c r="D115" s="154" t="s">
        <v>31</v>
      </c>
      <c r="E115" s="184">
        <v>0</v>
      </c>
    </row>
    <row r="116" spans="1:5" s="145" customFormat="1" ht="15.75" customHeight="1">
      <c r="A116" s="224"/>
      <c r="B116" s="228"/>
      <c r="C116" s="154" t="s">
        <v>32</v>
      </c>
      <c r="D116" s="154" t="s">
        <v>33</v>
      </c>
      <c r="E116" s="184">
        <v>0</v>
      </c>
    </row>
    <row r="117" spans="1:5" s="145" customFormat="1" ht="15.75" customHeight="1">
      <c r="A117" s="224"/>
      <c r="B117" s="228"/>
      <c r="C117" s="154" t="s">
        <v>34</v>
      </c>
      <c r="D117" s="154" t="s">
        <v>35</v>
      </c>
      <c r="E117" s="184">
        <v>0</v>
      </c>
    </row>
    <row r="118" spans="1:5" s="145" customFormat="1" ht="15.75" customHeight="1">
      <c r="A118" s="224"/>
      <c r="B118" s="228"/>
      <c r="C118" s="177" t="s">
        <v>36</v>
      </c>
      <c r="D118" s="154" t="s">
        <v>37</v>
      </c>
      <c r="E118" s="184">
        <v>0</v>
      </c>
    </row>
    <row r="119" spans="1:5" s="145" customFormat="1" ht="15.75" customHeight="1">
      <c r="A119" s="224"/>
      <c r="B119" s="228"/>
      <c r="C119" s="154" t="s">
        <v>38</v>
      </c>
      <c r="D119" s="154" t="s">
        <v>39</v>
      </c>
      <c r="E119" s="184">
        <v>0</v>
      </c>
    </row>
    <row r="120" spans="1:5" s="145" customFormat="1" ht="15.75" customHeight="1">
      <c r="A120" s="224"/>
      <c r="B120" s="228"/>
      <c r="C120" s="154" t="s">
        <v>40</v>
      </c>
      <c r="D120" s="154" t="s">
        <v>41</v>
      </c>
      <c r="E120" s="184">
        <v>0</v>
      </c>
    </row>
    <row r="121" spans="1:5" s="145" customFormat="1" ht="15.75" customHeight="1">
      <c r="A121" s="224"/>
      <c r="B121" s="228"/>
      <c r="C121" s="154" t="s">
        <v>42</v>
      </c>
      <c r="D121" s="154" t="s">
        <v>43</v>
      </c>
      <c r="E121" s="184">
        <v>0</v>
      </c>
    </row>
    <row r="122" spans="1:5" s="145" customFormat="1" ht="15.75" customHeight="1">
      <c r="A122" s="224"/>
      <c r="B122" s="228"/>
      <c r="C122" s="177" t="s">
        <v>44</v>
      </c>
      <c r="D122" s="154" t="s">
        <v>45</v>
      </c>
      <c r="E122" s="184">
        <v>0</v>
      </c>
    </row>
    <row r="123" spans="1:5" s="145" customFormat="1" ht="15.75" customHeight="1">
      <c r="A123" s="224"/>
      <c r="B123" s="228"/>
      <c r="C123" s="154" t="s">
        <v>46</v>
      </c>
      <c r="D123" s="154" t="s">
        <v>47</v>
      </c>
      <c r="E123" s="184">
        <v>0</v>
      </c>
    </row>
    <row r="124" spans="1:5" s="145" customFormat="1" ht="15.75" customHeight="1">
      <c r="A124" s="224"/>
      <c r="B124" s="228"/>
      <c r="C124" s="154" t="s">
        <v>48</v>
      </c>
      <c r="D124" s="154" t="s">
        <v>49</v>
      </c>
      <c r="E124" s="184">
        <v>0</v>
      </c>
    </row>
    <row r="125" spans="1:5" s="145" customFormat="1" ht="15.75" customHeight="1">
      <c r="A125" s="224"/>
      <c r="B125" s="228"/>
      <c r="C125" s="154" t="s">
        <v>50</v>
      </c>
      <c r="D125" s="154" t="s">
        <v>51</v>
      </c>
      <c r="E125" s="184">
        <v>0</v>
      </c>
    </row>
    <row r="126" spans="1:5" s="145" customFormat="1" ht="15.75" customHeight="1">
      <c r="A126" s="225"/>
      <c r="B126" s="229"/>
      <c r="C126" s="154" t="s">
        <v>52</v>
      </c>
      <c r="D126" s="154" t="s">
        <v>53</v>
      </c>
      <c r="E126" s="184">
        <v>0</v>
      </c>
    </row>
    <row r="127" spans="1:5" s="145" customFormat="1" ht="15.75" customHeight="1">
      <c r="A127" s="225"/>
      <c r="B127" s="250"/>
      <c r="C127" s="154" t="s">
        <v>54</v>
      </c>
      <c r="D127" s="154" t="s">
        <v>55</v>
      </c>
      <c r="E127" s="185">
        <v>0</v>
      </c>
    </row>
    <row r="128" spans="1:5" s="145" customFormat="1" ht="15.75" customHeight="1" thickBot="1">
      <c r="A128" s="226"/>
      <c r="B128" s="230"/>
      <c r="C128" s="155" t="s">
        <v>56</v>
      </c>
      <c r="D128" s="155" t="s">
        <v>57</v>
      </c>
      <c r="E128" s="186">
        <v>0</v>
      </c>
    </row>
    <row r="129" spans="1:7" ht="15.75" customHeight="1">
      <c r="A129" s="43"/>
      <c r="B129" s="15"/>
      <c r="C129" s="44"/>
      <c r="D129" s="44"/>
      <c r="E129" s="15"/>
    </row>
    <row r="130" spans="1:7" ht="15.75" customHeight="1" thickBot="1">
      <c r="A130" s="4" t="s">
        <v>121</v>
      </c>
    </row>
    <row r="131" spans="1:7" ht="15" thickBot="1">
      <c r="C131" s="45" t="s">
        <v>2</v>
      </c>
      <c r="D131" s="46" t="s">
        <v>3</v>
      </c>
      <c r="E131" s="47" t="s">
        <v>4</v>
      </c>
      <c r="F131" s="134" t="s">
        <v>110</v>
      </c>
      <c r="G131" s="135" t="s">
        <v>7</v>
      </c>
    </row>
    <row r="132" spans="1:7" s="145" customFormat="1">
      <c r="C132" s="170" t="s">
        <v>8</v>
      </c>
      <c r="D132" s="171" t="s">
        <v>9</v>
      </c>
      <c r="E132" s="144">
        <f>E4+E29+E54+E79+E104</f>
        <v>0</v>
      </c>
      <c r="F132" s="172">
        <f>'Souhrn typ - k nacenění'!D5*'3NP-Ná'!E132</f>
        <v>0</v>
      </c>
      <c r="G132" s="173">
        <f>F132*1.21</f>
        <v>0</v>
      </c>
    </row>
    <row r="133" spans="1:7" s="145" customFormat="1">
      <c r="C133" s="163" t="s">
        <v>10</v>
      </c>
      <c r="D133" s="164" t="s">
        <v>11</v>
      </c>
      <c r="E133" s="149">
        <f t="shared" ref="E133:E156" si="0">E5+E30+E55+E80+E105</f>
        <v>0</v>
      </c>
      <c r="F133" s="168">
        <f>'Souhrn typ - k nacenění'!D6*'3NP-Ná'!E133</f>
        <v>0</v>
      </c>
      <c r="G133" s="169">
        <f t="shared" ref="G133:G156" si="1">F133*1.21</f>
        <v>0</v>
      </c>
    </row>
    <row r="134" spans="1:7" s="145" customFormat="1">
      <c r="C134" s="152" t="s">
        <v>12</v>
      </c>
      <c r="D134" s="150" t="s">
        <v>13</v>
      </c>
      <c r="E134" s="149">
        <f t="shared" si="0"/>
        <v>0</v>
      </c>
      <c r="F134" s="168">
        <f>'Souhrn typ - k nacenění'!D7*'3NP-Ná'!E134</f>
        <v>0</v>
      </c>
      <c r="G134" s="169">
        <f t="shared" si="1"/>
        <v>0</v>
      </c>
    </row>
    <row r="135" spans="1:7" s="145" customFormat="1">
      <c r="C135" s="152" t="s">
        <v>14</v>
      </c>
      <c r="D135" s="154" t="s">
        <v>15</v>
      </c>
      <c r="E135" s="149">
        <f t="shared" si="0"/>
        <v>0</v>
      </c>
      <c r="F135" s="168">
        <f>'Souhrn typ - k nacenění'!D8*'3NP-Ná'!E135</f>
        <v>0</v>
      </c>
      <c r="G135" s="169">
        <f t="shared" si="1"/>
        <v>0</v>
      </c>
    </row>
    <row r="136" spans="1:7" s="145" customFormat="1">
      <c r="C136" s="152" t="s">
        <v>16</v>
      </c>
      <c r="D136" s="154" t="s">
        <v>17</v>
      </c>
      <c r="E136" s="149">
        <f t="shared" si="0"/>
        <v>0</v>
      </c>
      <c r="F136" s="168">
        <f>'Souhrn typ - k nacenění'!D9*'3NP-Ná'!E136</f>
        <v>0</v>
      </c>
      <c r="G136" s="169">
        <f t="shared" si="1"/>
        <v>0</v>
      </c>
    </row>
    <row r="137" spans="1:7" s="145" customFormat="1">
      <c r="C137" s="152" t="s">
        <v>18</v>
      </c>
      <c r="D137" s="154" t="s">
        <v>19</v>
      </c>
      <c r="E137" s="149">
        <f t="shared" si="0"/>
        <v>0</v>
      </c>
      <c r="F137" s="168">
        <f>'Souhrn typ - k nacenění'!D10*'3NP-Ná'!E137</f>
        <v>0</v>
      </c>
      <c r="G137" s="169">
        <f t="shared" si="1"/>
        <v>0</v>
      </c>
    </row>
    <row r="138" spans="1:7" s="145" customFormat="1">
      <c r="C138" s="151" t="s">
        <v>20</v>
      </c>
      <c r="D138" s="154" t="s">
        <v>21</v>
      </c>
      <c r="E138" s="149">
        <f t="shared" si="0"/>
        <v>0</v>
      </c>
      <c r="F138" s="168">
        <f>'Souhrn typ - k nacenění'!D11*'3NP-Ná'!E138</f>
        <v>0</v>
      </c>
      <c r="G138" s="169">
        <f t="shared" si="1"/>
        <v>0</v>
      </c>
    </row>
    <row r="139" spans="1:7" s="145" customFormat="1">
      <c r="C139" s="152" t="s">
        <v>22</v>
      </c>
      <c r="D139" s="154" t="s">
        <v>23</v>
      </c>
      <c r="E139" s="149">
        <f t="shared" si="0"/>
        <v>0</v>
      </c>
      <c r="F139" s="168">
        <f>'Souhrn typ - k nacenění'!D12*'3NP-Ná'!E139</f>
        <v>0</v>
      </c>
      <c r="G139" s="169">
        <f t="shared" si="1"/>
        <v>0</v>
      </c>
    </row>
    <row r="140" spans="1:7" s="145" customFormat="1">
      <c r="C140" s="151" t="s">
        <v>24</v>
      </c>
      <c r="D140" s="150" t="s">
        <v>25</v>
      </c>
      <c r="E140" s="149">
        <f t="shared" si="0"/>
        <v>0</v>
      </c>
      <c r="F140" s="168">
        <f>'Souhrn typ - k nacenění'!D13*'3NP-Ná'!E140</f>
        <v>0</v>
      </c>
      <c r="G140" s="169">
        <f t="shared" si="1"/>
        <v>0</v>
      </c>
    </row>
    <row r="141" spans="1:7" s="145" customFormat="1">
      <c r="C141" s="163" t="s">
        <v>26</v>
      </c>
      <c r="D141" s="154" t="s">
        <v>27</v>
      </c>
      <c r="E141" s="149">
        <f t="shared" si="0"/>
        <v>0</v>
      </c>
      <c r="F141" s="168">
        <f>'Souhrn typ - k nacenění'!D14*'3NP-Ná'!E141</f>
        <v>0</v>
      </c>
      <c r="G141" s="169">
        <f t="shared" si="1"/>
        <v>0</v>
      </c>
    </row>
    <row r="142" spans="1:7" s="145" customFormat="1">
      <c r="C142" s="152" t="s">
        <v>28</v>
      </c>
      <c r="D142" s="154" t="s">
        <v>29</v>
      </c>
      <c r="E142" s="149">
        <f t="shared" si="0"/>
        <v>0</v>
      </c>
      <c r="F142" s="168">
        <f>'Souhrn typ - k nacenění'!D15*'3NP-Ná'!E142</f>
        <v>0</v>
      </c>
      <c r="G142" s="169">
        <f t="shared" si="1"/>
        <v>0</v>
      </c>
    </row>
    <row r="143" spans="1:7" s="145" customFormat="1">
      <c r="C143" s="152" t="s">
        <v>30</v>
      </c>
      <c r="D143" s="154" t="s">
        <v>31</v>
      </c>
      <c r="E143" s="149">
        <f t="shared" si="0"/>
        <v>0</v>
      </c>
      <c r="F143" s="168">
        <f>'Souhrn typ - k nacenění'!D16*'3NP-Ná'!E143</f>
        <v>0</v>
      </c>
      <c r="G143" s="169">
        <f t="shared" si="1"/>
        <v>0</v>
      </c>
    </row>
    <row r="144" spans="1:7" s="145" customFormat="1">
      <c r="C144" s="152" t="s">
        <v>32</v>
      </c>
      <c r="D144" s="154" t="s">
        <v>33</v>
      </c>
      <c r="E144" s="149">
        <f t="shared" si="0"/>
        <v>0</v>
      </c>
      <c r="F144" s="168">
        <f>'Souhrn typ - k nacenění'!D17*'3NP-Ná'!E144</f>
        <v>0</v>
      </c>
      <c r="G144" s="169">
        <f t="shared" si="1"/>
        <v>0</v>
      </c>
    </row>
    <row r="145" spans="3:7" s="145" customFormat="1">
      <c r="C145" s="152" t="s">
        <v>34</v>
      </c>
      <c r="D145" s="154" t="s">
        <v>35</v>
      </c>
      <c r="E145" s="149">
        <f t="shared" si="0"/>
        <v>0</v>
      </c>
      <c r="F145" s="168">
        <f>'Souhrn typ - k nacenění'!D18*'3NP-Ná'!E145</f>
        <v>0</v>
      </c>
      <c r="G145" s="169">
        <f t="shared" si="1"/>
        <v>0</v>
      </c>
    </row>
    <row r="146" spans="3:7" s="145" customFormat="1">
      <c r="C146" s="151" t="s">
        <v>36</v>
      </c>
      <c r="D146" s="154" t="s">
        <v>37</v>
      </c>
      <c r="E146" s="149">
        <f t="shared" si="0"/>
        <v>0</v>
      </c>
      <c r="F146" s="168">
        <f>'Souhrn typ - k nacenění'!D19*'3NP-Ná'!E146</f>
        <v>0</v>
      </c>
      <c r="G146" s="169">
        <f t="shared" si="1"/>
        <v>0</v>
      </c>
    </row>
    <row r="147" spans="3:7" s="145" customFormat="1">
      <c r="C147" s="152" t="s">
        <v>38</v>
      </c>
      <c r="D147" s="154" t="s">
        <v>39</v>
      </c>
      <c r="E147" s="149">
        <f t="shared" si="0"/>
        <v>0</v>
      </c>
      <c r="F147" s="168">
        <f>'Souhrn typ - k nacenění'!D20*'3NP-Ná'!E147</f>
        <v>0</v>
      </c>
      <c r="G147" s="169">
        <f t="shared" si="1"/>
        <v>0</v>
      </c>
    </row>
    <row r="148" spans="3:7" s="145" customFormat="1">
      <c r="C148" s="152" t="s">
        <v>40</v>
      </c>
      <c r="D148" s="154" t="s">
        <v>41</v>
      </c>
      <c r="E148" s="149">
        <f t="shared" si="0"/>
        <v>0</v>
      </c>
      <c r="F148" s="168">
        <f>'Souhrn typ - k nacenění'!D21*'3NP-Ná'!E148</f>
        <v>0</v>
      </c>
      <c r="G148" s="169">
        <f t="shared" si="1"/>
        <v>0</v>
      </c>
    </row>
    <row r="149" spans="3:7" s="145" customFormat="1">
      <c r="C149" s="152" t="s">
        <v>42</v>
      </c>
      <c r="D149" s="154" t="s">
        <v>43</v>
      </c>
      <c r="E149" s="149">
        <f t="shared" si="0"/>
        <v>0</v>
      </c>
      <c r="F149" s="168">
        <f>'Souhrn typ - k nacenění'!D22*'3NP-Ná'!E149</f>
        <v>0</v>
      </c>
      <c r="G149" s="169">
        <f t="shared" si="1"/>
        <v>0</v>
      </c>
    </row>
    <row r="150" spans="3:7" s="145" customFormat="1">
      <c r="C150" s="151" t="s">
        <v>44</v>
      </c>
      <c r="D150" s="154" t="s">
        <v>45</v>
      </c>
      <c r="E150" s="149">
        <f t="shared" si="0"/>
        <v>0</v>
      </c>
      <c r="F150" s="168">
        <f>'Souhrn typ - k nacenění'!D23*'3NP-Ná'!E150</f>
        <v>0</v>
      </c>
      <c r="G150" s="169">
        <f t="shared" si="1"/>
        <v>0</v>
      </c>
    </row>
    <row r="151" spans="3:7">
      <c r="C151" s="24" t="s">
        <v>46</v>
      </c>
      <c r="D151" s="5" t="s">
        <v>47</v>
      </c>
      <c r="E151" s="57">
        <f t="shared" si="0"/>
        <v>2</v>
      </c>
      <c r="F151" s="119">
        <f>'Souhrn typ - k nacenění'!D24*'3NP-Ná'!E151</f>
        <v>0</v>
      </c>
      <c r="G151" s="120">
        <f t="shared" si="1"/>
        <v>0</v>
      </c>
    </row>
    <row r="152" spans="3:7" s="145" customFormat="1">
      <c r="C152" s="152" t="s">
        <v>48</v>
      </c>
      <c r="D152" s="154" t="s">
        <v>49</v>
      </c>
      <c r="E152" s="149">
        <f t="shared" si="0"/>
        <v>0</v>
      </c>
      <c r="F152" s="168">
        <f>'Souhrn typ - k nacenění'!D25*'3NP-Ná'!E152</f>
        <v>0</v>
      </c>
      <c r="G152" s="169">
        <f t="shared" si="1"/>
        <v>0</v>
      </c>
    </row>
    <row r="153" spans="3:7" s="145" customFormat="1">
      <c r="C153" s="152" t="s">
        <v>50</v>
      </c>
      <c r="D153" s="154" t="s">
        <v>51</v>
      </c>
      <c r="E153" s="149">
        <f t="shared" si="0"/>
        <v>0</v>
      </c>
      <c r="F153" s="168">
        <f>'Souhrn typ - k nacenění'!D26*'3NP-Ná'!E153</f>
        <v>0</v>
      </c>
      <c r="G153" s="169">
        <f t="shared" si="1"/>
        <v>0</v>
      </c>
    </row>
    <row r="154" spans="3:7" s="145" customFormat="1">
      <c r="C154" s="152" t="s">
        <v>52</v>
      </c>
      <c r="D154" s="154" t="s">
        <v>53</v>
      </c>
      <c r="E154" s="149">
        <f t="shared" si="0"/>
        <v>0</v>
      </c>
      <c r="F154" s="168">
        <f>'Souhrn typ - k nacenění'!D27*'3NP-Ná'!E154</f>
        <v>0</v>
      </c>
      <c r="G154" s="169">
        <f t="shared" si="1"/>
        <v>0</v>
      </c>
    </row>
    <row r="155" spans="3:7" s="145" customFormat="1">
      <c r="C155" s="152" t="s">
        <v>54</v>
      </c>
      <c r="D155" s="154" t="s">
        <v>55</v>
      </c>
      <c r="E155" s="149">
        <f t="shared" si="0"/>
        <v>0</v>
      </c>
      <c r="F155" s="168">
        <f>'Souhrn typ - k nacenění'!D28*'3NP-Ná'!E155</f>
        <v>0</v>
      </c>
      <c r="G155" s="169">
        <f t="shared" si="1"/>
        <v>0</v>
      </c>
    </row>
    <row r="156" spans="3:7" s="145" customFormat="1">
      <c r="C156" s="152" t="s">
        <v>56</v>
      </c>
      <c r="D156" s="154" t="s">
        <v>57</v>
      </c>
      <c r="E156" s="149">
        <f t="shared" si="0"/>
        <v>0</v>
      </c>
      <c r="F156" s="168">
        <f>'Souhrn typ - k nacenění'!D29*'3NP-Ná'!E156</f>
        <v>0</v>
      </c>
      <c r="G156" s="169">
        <f t="shared" si="1"/>
        <v>0</v>
      </c>
    </row>
    <row r="157" spans="3:7" s="145" customFormat="1">
      <c r="C157" s="146" t="s">
        <v>111</v>
      </c>
      <c r="D157" s="154" t="s">
        <v>112</v>
      </c>
      <c r="E157" s="149">
        <v>0</v>
      </c>
      <c r="F157" s="168">
        <f>'Souhrn atyp  k nacenění'!G55</f>
        <v>0</v>
      </c>
      <c r="G157" s="169">
        <f>F157*1.21</f>
        <v>0</v>
      </c>
    </row>
    <row r="158" spans="3:7" ht="15" thickBot="1">
      <c r="C158" s="59" t="s">
        <v>111</v>
      </c>
      <c r="D158" s="13" t="s">
        <v>122</v>
      </c>
      <c r="E158" s="132"/>
      <c r="F158" s="113">
        <f>'Souhrn D + M'!E13+'Souhrn D + M'!E14+'Souhrn D + M'!E15+'Souhrn D + M'!E16+'Souhrn D + M'!E17</f>
        <v>0</v>
      </c>
      <c r="G158" s="109">
        <f>F158*1.21</f>
        <v>0</v>
      </c>
    </row>
    <row r="159" spans="3:7" ht="15" thickBot="1">
      <c r="C159" s="246" t="s">
        <v>119</v>
      </c>
      <c r="D159" s="247"/>
      <c r="E159" s="247"/>
      <c r="F159" s="136">
        <f>SUM(F132:F158)</f>
        <v>0</v>
      </c>
      <c r="G159" s="137">
        <f>SUM(G132:G158)</f>
        <v>0</v>
      </c>
    </row>
  </sheetData>
  <mergeCells count="12">
    <mergeCell ref="C159:E159"/>
    <mergeCell ref="A1:E1"/>
    <mergeCell ref="A4:A28"/>
    <mergeCell ref="B4:B28"/>
    <mergeCell ref="A29:A53"/>
    <mergeCell ref="B29:B53"/>
    <mergeCell ref="A54:A78"/>
    <mergeCell ref="B54:B78"/>
    <mergeCell ref="A79:A103"/>
    <mergeCell ref="B79:B103"/>
    <mergeCell ref="A104:A128"/>
    <mergeCell ref="B104:B128"/>
  </mergeCells>
  <printOptions horizontalCentered="1"/>
  <pageMargins left="0.31496062992125984" right="0.31496062992125984" top="0.78740157480314965" bottom="0.47244094488188981" header="0.31496062992125984" footer="0.31496062992125984"/>
  <pageSetup paperSize="9" scale="97" orientation="portrait" r:id="rId1"/>
  <rowBreaks count="3" manualBreakCount="3">
    <brk id="53" max="16383" man="1"/>
    <brk id="103" max="16383" man="1"/>
    <brk id="12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09"/>
  <sheetViews>
    <sheetView view="pageBreakPreview" zoomScale="115" zoomScaleNormal="100" zoomScaleSheetLayoutView="115" workbookViewId="0">
      <selection activeCell="C97" sqref="A4:XFD97"/>
    </sheetView>
  </sheetViews>
  <sheetFormatPr defaultRowHeight="14.45"/>
  <cols>
    <col min="1" max="1" width="8" customWidth="1"/>
    <col min="2" max="2" width="13.42578125" customWidth="1"/>
    <col min="3" max="3" width="11.28515625" bestFit="1" customWidth="1"/>
    <col min="4" max="4" width="25.140625" customWidth="1"/>
    <col min="5" max="5" width="10.7109375" customWidth="1"/>
    <col min="6" max="7" width="14.85546875" bestFit="1" customWidth="1"/>
  </cols>
  <sheetData>
    <row r="1" spans="1:5" ht="21">
      <c r="A1" s="198" t="s">
        <v>123</v>
      </c>
      <c r="B1" s="198"/>
      <c r="C1" s="198"/>
      <c r="D1" s="198"/>
      <c r="E1" s="198"/>
    </row>
    <row r="2" spans="1:5" ht="3.75" customHeight="1" thickBot="1"/>
    <row r="3" spans="1:5" ht="15" thickBot="1">
      <c r="A3" s="29" t="s">
        <v>60</v>
      </c>
      <c r="B3" s="30" t="s">
        <v>107</v>
      </c>
      <c r="C3" s="30" t="s">
        <v>2</v>
      </c>
      <c r="D3" s="30" t="s">
        <v>108</v>
      </c>
      <c r="E3" s="28" t="s">
        <v>65</v>
      </c>
    </row>
    <row r="4" spans="1:5" s="145" customFormat="1">
      <c r="A4" s="248">
        <v>304</v>
      </c>
      <c r="B4" s="249" t="s">
        <v>67</v>
      </c>
      <c r="C4" s="194" t="s">
        <v>8</v>
      </c>
      <c r="D4" s="161" t="s">
        <v>9</v>
      </c>
      <c r="E4" s="162">
        <v>0</v>
      </c>
    </row>
    <row r="5" spans="1:5" s="145" customFormat="1">
      <c r="A5" s="232"/>
      <c r="B5" s="236"/>
      <c r="C5" s="147" t="s">
        <v>10</v>
      </c>
      <c r="D5" s="164" t="s">
        <v>11</v>
      </c>
      <c r="E5" s="184">
        <v>0</v>
      </c>
    </row>
    <row r="6" spans="1:5" s="145" customFormat="1">
      <c r="A6" s="232"/>
      <c r="B6" s="236"/>
      <c r="C6" s="154" t="s">
        <v>12</v>
      </c>
      <c r="D6" s="150" t="s">
        <v>13</v>
      </c>
      <c r="E6" s="184">
        <v>0</v>
      </c>
    </row>
    <row r="7" spans="1:5" s="145" customFormat="1">
      <c r="A7" s="232"/>
      <c r="B7" s="236"/>
      <c r="C7" s="154" t="s">
        <v>14</v>
      </c>
      <c r="D7" s="154" t="s">
        <v>15</v>
      </c>
      <c r="E7" s="184">
        <v>0</v>
      </c>
    </row>
    <row r="8" spans="1:5" s="145" customFormat="1">
      <c r="A8" s="232"/>
      <c r="B8" s="236"/>
      <c r="C8" s="154" t="s">
        <v>16</v>
      </c>
      <c r="D8" s="154" t="s">
        <v>17</v>
      </c>
      <c r="E8" s="184">
        <v>0</v>
      </c>
    </row>
    <row r="9" spans="1:5" s="145" customFormat="1">
      <c r="A9" s="232"/>
      <c r="B9" s="236"/>
      <c r="C9" s="154" t="s">
        <v>18</v>
      </c>
      <c r="D9" s="154" t="s">
        <v>19</v>
      </c>
      <c r="E9" s="184">
        <v>0</v>
      </c>
    </row>
    <row r="10" spans="1:5" s="145" customFormat="1">
      <c r="A10" s="232"/>
      <c r="B10" s="236"/>
      <c r="C10" s="177" t="s">
        <v>20</v>
      </c>
      <c r="D10" s="154" t="s">
        <v>21</v>
      </c>
      <c r="E10" s="184">
        <v>0</v>
      </c>
    </row>
    <row r="11" spans="1:5" s="145" customFormat="1">
      <c r="A11" s="232"/>
      <c r="B11" s="236"/>
      <c r="C11" s="154" t="s">
        <v>22</v>
      </c>
      <c r="D11" s="154" t="s">
        <v>23</v>
      </c>
      <c r="E11" s="184">
        <v>0</v>
      </c>
    </row>
    <row r="12" spans="1:5" s="145" customFormat="1">
      <c r="A12" s="232"/>
      <c r="B12" s="236"/>
      <c r="C12" s="177" t="s">
        <v>24</v>
      </c>
      <c r="D12" s="150" t="s">
        <v>25</v>
      </c>
      <c r="E12" s="184">
        <v>0</v>
      </c>
    </row>
    <row r="13" spans="1:5" s="145" customFormat="1">
      <c r="A13" s="232"/>
      <c r="B13" s="236"/>
      <c r="C13" s="147" t="s">
        <v>26</v>
      </c>
      <c r="D13" s="154" t="s">
        <v>27</v>
      </c>
      <c r="E13" s="184">
        <v>0</v>
      </c>
    </row>
    <row r="14" spans="1:5" s="145" customFormat="1">
      <c r="A14" s="232"/>
      <c r="B14" s="237"/>
      <c r="C14" s="154" t="s">
        <v>28</v>
      </c>
      <c r="D14" s="165" t="s">
        <v>29</v>
      </c>
      <c r="E14" s="184">
        <v>0</v>
      </c>
    </row>
    <row r="15" spans="1:5" s="145" customFormat="1">
      <c r="A15" s="232"/>
      <c r="B15" s="236"/>
      <c r="C15" s="154" t="s">
        <v>30</v>
      </c>
      <c r="D15" s="154" t="s">
        <v>31</v>
      </c>
      <c r="E15" s="184">
        <v>0</v>
      </c>
    </row>
    <row r="16" spans="1:5"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4" t="s">
        <v>54</v>
      </c>
      <c r="D27" s="154" t="s">
        <v>55</v>
      </c>
      <c r="E27" s="185">
        <v>0</v>
      </c>
    </row>
    <row r="28" spans="1:5" s="145" customFormat="1" ht="15" thickBot="1">
      <c r="A28" s="234"/>
      <c r="B28" s="239"/>
      <c r="C28" s="155" t="s">
        <v>56</v>
      </c>
      <c r="D28" s="155" t="s">
        <v>57</v>
      </c>
      <c r="E28" s="186">
        <v>0</v>
      </c>
    </row>
    <row r="29" spans="1:5" s="145" customFormat="1">
      <c r="A29" s="231">
        <v>317</v>
      </c>
      <c r="B29" s="235" t="s">
        <v>67</v>
      </c>
      <c r="C29" s="143" t="s">
        <v>8</v>
      </c>
      <c r="D29" s="171" t="s">
        <v>9</v>
      </c>
      <c r="E29" s="187">
        <v>0</v>
      </c>
    </row>
    <row r="30" spans="1:5" s="145" customFormat="1">
      <c r="A30" s="232"/>
      <c r="B30" s="236"/>
      <c r="C30" s="147" t="s">
        <v>10</v>
      </c>
      <c r="D30" s="164" t="s">
        <v>11</v>
      </c>
      <c r="E30" s="184">
        <v>0</v>
      </c>
    </row>
    <row r="31" spans="1:5" s="145" customFormat="1">
      <c r="A31" s="232"/>
      <c r="B31" s="236"/>
      <c r="C31" s="154" t="s">
        <v>12</v>
      </c>
      <c r="D31" s="150" t="s">
        <v>13</v>
      </c>
      <c r="E31" s="184">
        <v>0</v>
      </c>
    </row>
    <row r="32" spans="1:5" s="145" customFormat="1">
      <c r="A32" s="232"/>
      <c r="B32" s="236"/>
      <c r="C32" s="154" t="s">
        <v>14</v>
      </c>
      <c r="D32" s="154" t="s">
        <v>15</v>
      </c>
      <c r="E32" s="184">
        <v>0</v>
      </c>
    </row>
    <row r="33" spans="1:5" s="145" customFormat="1">
      <c r="A33" s="232"/>
      <c r="B33" s="236"/>
      <c r="C33" s="154" t="s">
        <v>16</v>
      </c>
      <c r="D33" s="154" t="s">
        <v>17</v>
      </c>
      <c r="E33" s="184">
        <v>0</v>
      </c>
    </row>
    <row r="34" spans="1:5" s="145" customFormat="1">
      <c r="A34" s="232"/>
      <c r="B34" s="236"/>
      <c r="C34" s="154" t="s">
        <v>18</v>
      </c>
      <c r="D34" s="154" t="s">
        <v>19</v>
      </c>
      <c r="E34" s="184">
        <v>0</v>
      </c>
    </row>
    <row r="35" spans="1:5" s="145" customFormat="1">
      <c r="A35" s="232"/>
      <c r="B35" s="236"/>
      <c r="C35" s="177" t="s">
        <v>20</v>
      </c>
      <c r="D35" s="154" t="s">
        <v>21</v>
      </c>
      <c r="E35" s="184">
        <v>0</v>
      </c>
    </row>
    <row r="36" spans="1:5" s="145" customFormat="1">
      <c r="A36" s="232"/>
      <c r="B36" s="236"/>
      <c r="C36" s="154" t="s">
        <v>22</v>
      </c>
      <c r="D36" s="154" t="s">
        <v>23</v>
      </c>
      <c r="E36" s="184">
        <v>0</v>
      </c>
    </row>
    <row r="37" spans="1:5" s="145" customFormat="1">
      <c r="A37" s="232"/>
      <c r="B37" s="236"/>
      <c r="C37" s="177" t="s">
        <v>24</v>
      </c>
      <c r="D37" s="150" t="s">
        <v>25</v>
      </c>
      <c r="E37" s="184">
        <v>0</v>
      </c>
    </row>
    <row r="38" spans="1:5" s="145" customFormat="1">
      <c r="A38" s="232"/>
      <c r="B38" s="236"/>
      <c r="C38" s="147" t="s">
        <v>26</v>
      </c>
      <c r="D38" s="154" t="s">
        <v>27</v>
      </c>
      <c r="E38" s="184">
        <v>0</v>
      </c>
    </row>
    <row r="39" spans="1:5" s="145" customFormat="1">
      <c r="A39" s="232"/>
      <c r="B39" s="236"/>
      <c r="C39" s="154" t="s">
        <v>28</v>
      </c>
      <c r="D39" s="165" t="s">
        <v>29</v>
      </c>
      <c r="E39" s="184">
        <v>0</v>
      </c>
    </row>
    <row r="40" spans="1:5" s="145" customFormat="1">
      <c r="A40" s="232"/>
      <c r="B40" s="236"/>
      <c r="C40" s="154" t="s">
        <v>30</v>
      </c>
      <c r="D40" s="154" t="s">
        <v>31</v>
      </c>
      <c r="E40" s="184">
        <v>0</v>
      </c>
    </row>
    <row r="41" spans="1:5" s="145" customFormat="1">
      <c r="A41" s="232"/>
      <c r="B41" s="236"/>
      <c r="C41" s="154" t="s">
        <v>32</v>
      </c>
      <c r="D41" s="154" t="s">
        <v>33</v>
      </c>
      <c r="E41" s="184">
        <v>0</v>
      </c>
    </row>
    <row r="42" spans="1:5" s="145" customFormat="1">
      <c r="A42" s="232"/>
      <c r="B42" s="236"/>
      <c r="C42" s="154" t="s">
        <v>34</v>
      </c>
      <c r="D42" s="154" t="s">
        <v>35</v>
      </c>
      <c r="E42" s="184">
        <v>0</v>
      </c>
    </row>
    <row r="43" spans="1:5" s="145" customFormat="1">
      <c r="A43" s="232"/>
      <c r="B43" s="236"/>
      <c r="C43" s="177" t="s">
        <v>36</v>
      </c>
      <c r="D43" s="154" t="s">
        <v>37</v>
      </c>
      <c r="E43" s="184">
        <v>0</v>
      </c>
    </row>
    <row r="44" spans="1:5" s="145" customFormat="1">
      <c r="A44" s="232"/>
      <c r="B44" s="236"/>
      <c r="C44" s="154" t="s">
        <v>38</v>
      </c>
      <c r="D44" s="154" t="s">
        <v>39</v>
      </c>
      <c r="E44" s="184">
        <v>0</v>
      </c>
    </row>
    <row r="45" spans="1:5" s="145" customFormat="1">
      <c r="A45" s="232"/>
      <c r="B45" s="236"/>
      <c r="C45" s="154" t="s">
        <v>40</v>
      </c>
      <c r="D45" s="154" t="s">
        <v>41</v>
      </c>
      <c r="E45" s="184">
        <v>0</v>
      </c>
    </row>
    <row r="46" spans="1:5" s="145" customFormat="1">
      <c r="A46" s="232"/>
      <c r="B46" s="236"/>
      <c r="C46" s="154" t="s">
        <v>42</v>
      </c>
      <c r="D46" s="154" t="s">
        <v>43</v>
      </c>
      <c r="E46" s="184">
        <v>0</v>
      </c>
    </row>
    <row r="47" spans="1:5" s="145" customFormat="1">
      <c r="A47" s="232"/>
      <c r="B47" s="236"/>
      <c r="C47" s="177" t="s">
        <v>44</v>
      </c>
      <c r="D47" s="154" t="s">
        <v>45</v>
      </c>
      <c r="E47" s="184">
        <v>0</v>
      </c>
    </row>
    <row r="48" spans="1:5" s="145" customFormat="1">
      <c r="A48" s="232"/>
      <c r="B48" s="236"/>
      <c r="C48" s="154" t="s">
        <v>46</v>
      </c>
      <c r="D48" s="154" t="s">
        <v>47</v>
      </c>
      <c r="E48" s="184">
        <v>0</v>
      </c>
    </row>
    <row r="49" spans="1:5" s="145" customFormat="1">
      <c r="A49" s="232"/>
      <c r="B49" s="236"/>
      <c r="C49" s="154" t="s">
        <v>48</v>
      </c>
      <c r="D49" s="154" t="s">
        <v>49</v>
      </c>
      <c r="E49" s="184">
        <v>0</v>
      </c>
    </row>
    <row r="50" spans="1:5" s="145" customFormat="1">
      <c r="A50" s="232"/>
      <c r="B50" s="236"/>
      <c r="C50" s="154" t="s">
        <v>50</v>
      </c>
      <c r="D50" s="154" t="s">
        <v>51</v>
      </c>
      <c r="E50" s="184">
        <v>0</v>
      </c>
    </row>
    <row r="51" spans="1:5" s="145" customFormat="1">
      <c r="A51" s="233"/>
      <c r="B51" s="243"/>
      <c r="C51" s="154" t="s">
        <v>52</v>
      </c>
      <c r="D51" s="154" t="s">
        <v>53</v>
      </c>
      <c r="E51" s="184">
        <v>0</v>
      </c>
    </row>
    <row r="52" spans="1:5" s="145" customFormat="1">
      <c r="A52" s="233"/>
      <c r="B52" s="243"/>
      <c r="C52" s="154" t="s">
        <v>54</v>
      </c>
      <c r="D52" s="154" t="s">
        <v>55</v>
      </c>
      <c r="E52" s="185">
        <v>0</v>
      </c>
    </row>
    <row r="53" spans="1:5" s="145" customFormat="1" ht="15" thickBot="1">
      <c r="A53" s="234"/>
      <c r="B53" s="239"/>
      <c r="C53" s="155" t="s">
        <v>56</v>
      </c>
      <c r="D53" s="155" t="s">
        <v>57</v>
      </c>
      <c r="E53" s="186">
        <v>0</v>
      </c>
    </row>
    <row r="54" spans="1:5" s="145" customFormat="1">
      <c r="A54" s="231">
        <v>319</v>
      </c>
      <c r="B54" s="235" t="s">
        <v>67</v>
      </c>
      <c r="C54" s="143" t="s">
        <v>8</v>
      </c>
      <c r="D54" s="171" t="s">
        <v>9</v>
      </c>
      <c r="E54" s="187">
        <v>0</v>
      </c>
    </row>
    <row r="55" spans="1:5" s="145" customFormat="1">
      <c r="A55" s="232"/>
      <c r="B55" s="236"/>
      <c r="C55" s="147" t="s">
        <v>10</v>
      </c>
      <c r="D55" s="164" t="s">
        <v>11</v>
      </c>
      <c r="E55" s="184">
        <v>0</v>
      </c>
    </row>
    <row r="56" spans="1:5" s="145" customFormat="1">
      <c r="A56" s="232"/>
      <c r="B56" s="236"/>
      <c r="C56" s="154" t="s">
        <v>12</v>
      </c>
      <c r="D56" s="150" t="s">
        <v>13</v>
      </c>
      <c r="E56" s="184">
        <v>0</v>
      </c>
    </row>
    <row r="57" spans="1:5" s="145" customFormat="1">
      <c r="A57" s="232"/>
      <c r="B57" s="236"/>
      <c r="C57" s="154" t="s">
        <v>14</v>
      </c>
      <c r="D57" s="154" t="s">
        <v>15</v>
      </c>
      <c r="E57" s="184">
        <v>0</v>
      </c>
    </row>
    <row r="58" spans="1:5" s="145" customFormat="1">
      <c r="A58" s="232"/>
      <c r="B58" s="236"/>
      <c r="C58" s="154" t="s">
        <v>16</v>
      </c>
      <c r="D58" s="154" t="s">
        <v>17</v>
      </c>
      <c r="E58" s="184">
        <v>0</v>
      </c>
    </row>
    <row r="59" spans="1:5" s="145" customFormat="1">
      <c r="A59" s="232"/>
      <c r="B59" s="236"/>
      <c r="C59" s="154" t="s">
        <v>18</v>
      </c>
      <c r="D59" s="154" t="s">
        <v>19</v>
      </c>
      <c r="E59" s="184">
        <v>0</v>
      </c>
    </row>
    <row r="60" spans="1:5" s="145" customFormat="1">
      <c r="A60" s="232"/>
      <c r="B60" s="236"/>
      <c r="C60" s="177" t="s">
        <v>20</v>
      </c>
      <c r="D60" s="154" t="s">
        <v>21</v>
      </c>
      <c r="E60" s="184">
        <v>0</v>
      </c>
    </row>
    <row r="61" spans="1:5" s="145" customFormat="1">
      <c r="A61" s="232"/>
      <c r="B61" s="236"/>
      <c r="C61" s="154" t="s">
        <v>22</v>
      </c>
      <c r="D61" s="154" t="s">
        <v>23</v>
      </c>
      <c r="E61" s="184">
        <v>0</v>
      </c>
    </row>
    <row r="62" spans="1:5" s="145" customFormat="1">
      <c r="A62" s="232"/>
      <c r="B62" s="236"/>
      <c r="C62" s="177" t="s">
        <v>24</v>
      </c>
      <c r="D62" s="150" t="s">
        <v>25</v>
      </c>
      <c r="E62" s="184">
        <v>0</v>
      </c>
    </row>
    <row r="63" spans="1:5" s="145" customFormat="1">
      <c r="A63" s="232"/>
      <c r="B63" s="236"/>
      <c r="C63" s="147" t="s">
        <v>26</v>
      </c>
      <c r="D63" s="154" t="s">
        <v>27</v>
      </c>
      <c r="E63" s="184">
        <v>0</v>
      </c>
    </row>
    <row r="64" spans="1:5" s="145" customFormat="1">
      <c r="A64" s="232"/>
      <c r="B64" s="236"/>
      <c r="C64" s="154" t="s">
        <v>28</v>
      </c>
      <c r="D64" s="165" t="s">
        <v>29</v>
      </c>
      <c r="E64" s="184">
        <v>0</v>
      </c>
    </row>
    <row r="65" spans="1:5" s="145" customFormat="1">
      <c r="A65" s="232"/>
      <c r="B65" s="236"/>
      <c r="C65" s="154" t="s">
        <v>30</v>
      </c>
      <c r="D65" s="154" t="s">
        <v>31</v>
      </c>
      <c r="E65" s="184">
        <v>0</v>
      </c>
    </row>
    <row r="66" spans="1:5" s="145" customFormat="1">
      <c r="A66" s="232"/>
      <c r="B66" s="236"/>
      <c r="C66" s="154" t="s">
        <v>32</v>
      </c>
      <c r="D66" s="154" t="s">
        <v>33</v>
      </c>
      <c r="E66" s="184">
        <v>0</v>
      </c>
    </row>
    <row r="67" spans="1:5" s="145" customFormat="1">
      <c r="A67" s="232"/>
      <c r="B67" s="236"/>
      <c r="C67" s="154" t="s">
        <v>34</v>
      </c>
      <c r="D67" s="154" t="s">
        <v>35</v>
      </c>
      <c r="E67" s="184">
        <v>0</v>
      </c>
    </row>
    <row r="68" spans="1:5" s="145" customFormat="1">
      <c r="A68" s="232"/>
      <c r="B68" s="236"/>
      <c r="C68" s="177" t="s">
        <v>36</v>
      </c>
      <c r="D68" s="154" t="s">
        <v>37</v>
      </c>
      <c r="E68" s="184">
        <v>0</v>
      </c>
    </row>
    <row r="69" spans="1:5" s="145" customFormat="1">
      <c r="A69" s="232"/>
      <c r="B69" s="236"/>
      <c r="C69" s="154" t="s">
        <v>38</v>
      </c>
      <c r="D69" s="154" t="s">
        <v>39</v>
      </c>
      <c r="E69" s="184">
        <v>0</v>
      </c>
    </row>
    <row r="70" spans="1:5" s="145" customFormat="1">
      <c r="A70" s="232"/>
      <c r="B70" s="236"/>
      <c r="C70" s="154" t="s">
        <v>40</v>
      </c>
      <c r="D70" s="154" t="s">
        <v>41</v>
      </c>
      <c r="E70" s="184">
        <v>0</v>
      </c>
    </row>
    <row r="71" spans="1:5" s="145" customFormat="1">
      <c r="A71" s="232"/>
      <c r="B71" s="236"/>
      <c r="C71" s="154" t="s">
        <v>42</v>
      </c>
      <c r="D71" s="154" t="s">
        <v>43</v>
      </c>
      <c r="E71" s="184">
        <v>0</v>
      </c>
    </row>
    <row r="72" spans="1:5" s="145" customFormat="1">
      <c r="A72" s="232"/>
      <c r="B72" s="236"/>
      <c r="C72" s="177" t="s">
        <v>44</v>
      </c>
      <c r="D72" s="154" t="s">
        <v>45</v>
      </c>
      <c r="E72" s="184">
        <v>0</v>
      </c>
    </row>
    <row r="73" spans="1:5" s="145" customFormat="1">
      <c r="A73" s="232"/>
      <c r="B73" s="236"/>
      <c r="C73" s="154" t="s">
        <v>46</v>
      </c>
      <c r="D73" s="154" t="s">
        <v>47</v>
      </c>
      <c r="E73" s="184">
        <v>0</v>
      </c>
    </row>
    <row r="74" spans="1:5" s="145" customFormat="1">
      <c r="A74" s="232"/>
      <c r="B74" s="236"/>
      <c r="C74" s="154" t="s">
        <v>48</v>
      </c>
      <c r="D74" s="154" t="s">
        <v>49</v>
      </c>
      <c r="E74" s="184">
        <v>0</v>
      </c>
    </row>
    <row r="75" spans="1:5" s="145" customFormat="1">
      <c r="A75" s="232"/>
      <c r="B75" s="236"/>
      <c r="C75" s="154" t="s">
        <v>50</v>
      </c>
      <c r="D75" s="154" t="s">
        <v>51</v>
      </c>
      <c r="E75" s="184">
        <v>0</v>
      </c>
    </row>
    <row r="76" spans="1:5" s="145" customFormat="1">
      <c r="A76" s="233"/>
      <c r="B76" s="243"/>
      <c r="C76" s="154" t="s">
        <v>52</v>
      </c>
      <c r="D76" s="154" t="s">
        <v>53</v>
      </c>
      <c r="E76" s="184">
        <v>0</v>
      </c>
    </row>
    <row r="77" spans="1:5" s="145" customFormat="1">
      <c r="A77" s="233"/>
      <c r="B77" s="243"/>
      <c r="C77" s="154" t="s">
        <v>54</v>
      </c>
      <c r="D77" s="154" t="s">
        <v>55</v>
      </c>
      <c r="E77" s="185">
        <v>0</v>
      </c>
    </row>
    <row r="78" spans="1:5" s="145" customFormat="1" ht="15" thickBot="1">
      <c r="A78" s="234"/>
      <c r="B78" s="239"/>
      <c r="C78" s="155" t="s">
        <v>56</v>
      </c>
      <c r="D78" s="155" t="s">
        <v>57</v>
      </c>
      <c r="E78" s="186">
        <v>0</v>
      </c>
    </row>
    <row r="79" spans="1:5" s="145" customFormat="1">
      <c r="A79" s="223">
        <v>320</v>
      </c>
      <c r="B79" s="227" t="s">
        <v>76</v>
      </c>
      <c r="C79" s="143" t="s">
        <v>8</v>
      </c>
      <c r="D79" s="171" t="s">
        <v>9</v>
      </c>
      <c r="E79" s="187">
        <v>0</v>
      </c>
    </row>
    <row r="80" spans="1:5" s="145" customFormat="1">
      <c r="A80" s="224"/>
      <c r="B80" s="228"/>
      <c r="C80" s="147" t="s">
        <v>10</v>
      </c>
      <c r="D80" s="164" t="s">
        <v>11</v>
      </c>
      <c r="E80" s="184">
        <v>0</v>
      </c>
    </row>
    <row r="81" spans="1:5" s="145" customFormat="1">
      <c r="A81" s="224"/>
      <c r="B81" s="228"/>
      <c r="C81" s="154" t="s">
        <v>12</v>
      </c>
      <c r="D81" s="150" t="s">
        <v>13</v>
      </c>
      <c r="E81" s="184">
        <v>0</v>
      </c>
    </row>
    <row r="82" spans="1:5" s="145" customFormat="1">
      <c r="A82" s="224"/>
      <c r="B82" s="228"/>
      <c r="C82" s="154" t="s">
        <v>14</v>
      </c>
      <c r="D82" s="154" t="s">
        <v>15</v>
      </c>
      <c r="E82" s="184">
        <v>0</v>
      </c>
    </row>
    <row r="83" spans="1:5" s="145" customFormat="1">
      <c r="A83" s="224"/>
      <c r="B83" s="228"/>
      <c r="C83" s="154" t="s">
        <v>16</v>
      </c>
      <c r="D83" s="154" t="s">
        <v>17</v>
      </c>
      <c r="E83" s="184">
        <v>0</v>
      </c>
    </row>
    <row r="84" spans="1:5" s="145" customFormat="1">
      <c r="A84" s="224"/>
      <c r="B84" s="228"/>
      <c r="C84" s="154" t="s">
        <v>18</v>
      </c>
      <c r="D84" s="154" t="s">
        <v>19</v>
      </c>
      <c r="E84" s="184">
        <v>0</v>
      </c>
    </row>
    <row r="85" spans="1:5" s="145" customFormat="1">
      <c r="A85" s="224"/>
      <c r="B85" s="228"/>
      <c r="C85" s="177" t="s">
        <v>20</v>
      </c>
      <c r="D85" s="154" t="s">
        <v>21</v>
      </c>
      <c r="E85" s="184">
        <v>0</v>
      </c>
    </row>
    <row r="86" spans="1:5" s="145" customFormat="1">
      <c r="A86" s="224"/>
      <c r="B86" s="228"/>
      <c r="C86" s="154" t="s">
        <v>22</v>
      </c>
      <c r="D86" s="154" t="s">
        <v>23</v>
      </c>
      <c r="E86" s="184">
        <v>0</v>
      </c>
    </row>
    <row r="87" spans="1:5" s="145" customFormat="1">
      <c r="A87" s="224"/>
      <c r="B87" s="228"/>
      <c r="C87" s="177" t="s">
        <v>24</v>
      </c>
      <c r="D87" s="150" t="s">
        <v>25</v>
      </c>
      <c r="E87" s="184">
        <v>0</v>
      </c>
    </row>
    <row r="88" spans="1:5" s="145" customFormat="1">
      <c r="A88" s="224"/>
      <c r="B88" s="228"/>
      <c r="C88" s="147" t="s">
        <v>26</v>
      </c>
      <c r="D88" s="154" t="s">
        <v>27</v>
      </c>
      <c r="E88" s="184">
        <v>0</v>
      </c>
    </row>
    <row r="89" spans="1:5" s="145" customFormat="1">
      <c r="A89" s="224"/>
      <c r="B89" s="228"/>
      <c r="C89" s="154" t="s">
        <v>28</v>
      </c>
      <c r="D89" s="165" t="s">
        <v>29</v>
      </c>
      <c r="E89" s="184">
        <v>0</v>
      </c>
    </row>
    <row r="90" spans="1:5" s="145" customFormat="1">
      <c r="A90" s="224"/>
      <c r="B90" s="228"/>
      <c r="C90" s="154" t="s">
        <v>30</v>
      </c>
      <c r="D90" s="154" t="s">
        <v>31</v>
      </c>
      <c r="E90" s="184">
        <v>0</v>
      </c>
    </row>
    <row r="91" spans="1:5" s="145" customFormat="1">
      <c r="A91" s="224"/>
      <c r="B91" s="228"/>
      <c r="C91" s="154" t="s">
        <v>32</v>
      </c>
      <c r="D91" s="154" t="s">
        <v>33</v>
      </c>
      <c r="E91" s="184">
        <v>0</v>
      </c>
    </row>
    <row r="92" spans="1:5" s="145" customFormat="1">
      <c r="A92" s="224"/>
      <c r="B92" s="228"/>
      <c r="C92" s="154" t="s">
        <v>34</v>
      </c>
      <c r="D92" s="154" t="s">
        <v>35</v>
      </c>
      <c r="E92" s="184">
        <v>0</v>
      </c>
    </row>
    <row r="93" spans="1:5" s="145" customFormat="1">
      <c r="A93" s="224"/>
      <c r="B93" s="228"/>
      <c r="C93" s="177" t="s">
        <v>36</v>
      </c>
      <c r="D93" s="154" t="s">
        <v>37</v>
      </c>
      <c r="E93" s="184">
        <v>0</v>
      </c>
    </row>
    <row r="94" spans="1:5" s="145" customFormat="1">
      <c r="A94" s="224"/>
      <c r="B94" s="228"/>
      <c r="C94" s="154" t="s">
        <v>38</v>
      </c>
      <c r="D94" s="154" t="s">
        <v>39</v>
      </c>
      <c r="E94" s="184">
        <v>0</v>
      </c>
    </row>
    <row r="95" spans="1:5" s="145" customFormat="1">
      <c r="A95" s="224"/>
      <c r="B95" s="228"/>
      <c r="C95" s="154" t="s">
        <v>40</v>
      </c>
      <c r="D95" s="154" t="s">
        <v>41</v>
      </c>
      <c r="E95" s="184">
        <v>0</v>
      </c>
    </row>
    <row r="96" spans="1:5" s="145" customFormat="1">
      <c r="A96" s="224"/>
      <c r="B96" s="228"/>
      <c r="C96" s="154" t="s">
        <v>42</v>
      </c>
      <c r="D96" s="154" t="s">
        <v>43</v>
      </c>
      <c r="E96" s="184">
        <v>0</v>
      </c>
    </row>
    <row r="97" spans="1:5" s="145" customFormat="1">
      <c r="A97" s="224"/>
      <c r="B97" s="228"/>
      <c r="C97" s="177" t="s">
        <v>44</v>
      </c>
      <c r="D97" s="154" t="s">
        <v>45</v>
      </c>
      <c r="E97" s="184">
        <v>0</v>
      </c>
    </row>
    <row r="98" spans="1:5">
      <c r="A98" s="224"/>
      <c r="B98" s="228"/>
      <c r="C98" s="5" t="s">
        <v>46</v>
      </c>
      <c r="D98" s="5" t="s">
        <v>47</v>
      </c>
      <c r="E98" s="18">
        <v>1</v>
      </c>
    </row>
    <row r="99" spans="1:5" s="145" customFormat="1">
      <c r="A99" s="224"/>
      <c r="B99" s="228"/>
      <c r="C99" s="154" t="s">
        <v>48</v>
      </c>
      <c r="D99" s="154" t="s">
        <v>49</v>
      </c>
      <c r="E99" s="184">
        <v>0</v>
      </c>
    </row>
    <row r="100" spans="1:5" s="145" customFormat="1">
      <c r="A100" s="224"/>
      <c r="B100" s="228"/>
      <c r="C100" s="154" t="s">
        <v>50</v>
      </c>
      <c r="D100" s="154" t="s">
        <v>51</v>
      </c>
      <c r="E100" s="184">
        <v>0</v>
      </c>
    </row>
    <row r="101" spans="1:5" s="145" customFormat="1">
      <c r="A101" s="225"/>
      <c r="B101" s="229"/>
      <c r="C101" s="154" t="s">
        <v>52</v>
      </c>
      <c r="D101" s="154" t="s">
        <v>53</v>
      </c>
      <c r="E101" s="184">
        <v>0</v>
      </c>
    </row>
    <row r="102" spans="1:5" s="145" customFormat="1">
      <c r="A102" s="225"/>
      <c r="B102" s="229"/>
      <c r="C102" s="154" t="s">
        <v>54</v>
      </c>
      <c r="D102" s="154" t="s">
        <v>55</v>
      </c>
      <c r="E102" s="185">
        <v>0</v>
      </c>
    </row>
    <row r="103" spans="1:5" s="145" customFormat="1" ht="15" thickBot="1">
      <c r="A103" s="226"/>
      <c r="B103" s="230"/>
      <c r="C103" s="155" t="s">
        <v>56</v>
      </c>
      <c r="D103" s="155" t="s">
        <v>57</v>
      </c>
      <c r="E103" s="186">
        <v>0</v>
      </c>
    </row>
    <row r="104" spans="1:5" s="145" customFormat="1">
      <c r="A104" s="223">
        <v>321</v>
      </c>
      <c r="B104" s="227" t="s">
        <v>76</v>
      </c>
      <c r="C104" s="143" t="s">
        <v>8</v>
      </c>
      <c r="D104" s="171" t="s">
        <v>9</v>
      </c>
      <c r="E104" s="187">
        <v>0</v>
      </c>
    </row>
    <row r="105" spans="1:5" s="145" customFormat="1">
      <c r="A105" s="224"/>
      <c r="B105" s="228"/>
      <c r="C105" s="147" t="s">
        <v>10</v>
      </c>
      <c r="D105" s="164" t="s">
        <v>11</v>
      </c>
      <c r="E105" s="184">
        <v>0</v>
      </c>
    </row>
    <row r="106" spans="1:5" s="145" customFormat="1">
      <c r="A106" s="224"/>
      <c r="B106" s="228"/>
      <c r="C106" s="154" t="s">
        <v>12</v>
      </c>
      <c r="D106" s="150" t="s">
        <v>13</v>
      </c>
      <c r="E106" s="184">
        <v>0</v>
      </c>
    </row>
    <row r="107" spans="1:5" s="145" customFormat="1">
      <c r="A107" s="224"/>
      <c r="B107" s="228"/>
      <c r="C107" s="154" t="s">
        <v>14</v>
      </c>
      <c r="D107" s="154" t="s">
        <v>15</v>
      </c>
      <c r="E107" s="184">
        <v>0</v>
      </c>
    </row>
    <row r="108" spans="1:5" s="145" customFormat="1">
      <c r="A108" s="224"/>
      <c r="B108" s="228"/>
      <c r="C108" s="154" t="s">
        <v>16</v>
      </c>
      <c r="D108" s="154" t="s">
        <v>17</v>
      </c>
      <c r="E108" s="184">
        <v>0</v>
      </c>
    </row>
    <row r="109" spans="1:5" s="145" customFormat="1">
      <c r="A109" s="224"/>
      <c r="B109" s="228"/>
      <c r="C109" s="154" t="s">
        <v>18</v>
      </c>
      <c r="D109" s="154" t="s">
        <v>19</v>
      </c>
      <c r="E109" s="184">
        <v>0</v>
      </c>
    </row>
    <row r="110" spans="1:5" s="145" customFormat="1">
      <c r="A110" s="224"/>
      <c r="B110" s="228"/>
      <c r="C110" s="177" t="s">
        <v>20</v>
      </c>
      <c r="D110" s="154" t="s">
        <v>21</v>
      </c>
      <c r="E110" s="184">
        <v>0</v>
      </c>
    </row>
    <row r="111" spans="1:5" s="145" customFormat="1">
      <c r="A111" s="224"/>
      <c r="B111" s="228"/>
      <c r="C111" s="154" t="s">
        <v>22</v>
      </c>
      <c r="D111" s="154" t="s">
        <v>23</v>
      </c>
      <c r="E111" s="184">
        <v>0</v>
      </c>
    </row>
    <row r="112" spans="1:5" s="145" customFormat="1">
      <c r="A112" s="224"/>
      <c r="B112" s="228"/>
      <c r="C112" s="177" t="s">
        <v>24</v>
      </c>
      <c r="D112" s="150" t="s">
        <v>25</v>
      </c>
      <c r="E112" s="184">
        <v>0</v>
      </c>
    </row>
    <row r="113" spans="1:5" s="145" customFormat="1">
      <c r="A113" s="224"/>
      <c r="B113" s="228"/>
      <c r="C113" s="147" t="s">
        <v>26</v>
      </c>
      <c r="D113" s="154" t="s">
        <v>27</v>
      </c>
      <c r="E113" s="184">
        <v>0</v>
      </c>
    </row>
    <row r="114" spans="1:5" s="145" customFormat="1">
      <c r="A114" s="224"/>
      <c r="B114" s="228"/>
      <c r="C114" s="154" t="s">
        <v>28</v>
      </c>
      <c r="D114" s="165" t="s">
        <v>29</v>
      </c>
      <c r="E114" s="184">
        <v>0</v>
      </c>
    </row>
    <row r="115" spans="1:5" s="145" customFormat="1">
      <c r="A115" s="224"/>
      <c r="B115" s="228"/>
      <c r="C115" s="154" t="s">
        <v>30</v>
      </c>
      <c r="D115" s="154" t="s">
        <v>31</v>
      </c>
      <c r="E115" s="184">
        <v>0</v>
      </c>
    </row>
    <row r="116" spans="1:5" s="145" customFormat="1">
      <c r="A116" s="224"/>
      <c r="B116" s="228"/>
      <c r="C116" s="154" t="s">
        <v>32</v>
      </c>
      <c r="D116" s="154" t="s">
        <v>33</v>
      </c>
      <c r="E116" s="184">
        <v>0</v>
      </c>
    </row>
    <row r="117" spans="1:5" s="145" customFormat="1">
      <c r="A117" s="224"/>
      <c r="B117" s="228"/>
      <c r="C117" s="154" t="s">
        <v>34</v>
      </c>
      <c r="D117" s="154" t="s">
        <v>35</v>
      </c>
      <c r="E117" s="184">
        <v>0</v>
      </c>
    </row>
    <row r="118" spans="1:5" s="145" customFormat="1">
      <c r="A118" s="224"/>
      <c r="B118" s="228"/>
      <c r="C118" s="177" t="s">
        <v>36</v>
      </c>
      <c r="D118" s="154" t="s">
        <v>37</v>
      </c>
      <c r="E118" s="184">
        <v>0</v>
      </c>
    </row>
    <row r="119" spans="1:5" s="145" customFormat="1">
      <c r="A119" s="224"/>
      <c r="B119" s="228"/>
      <c r="C119" s="154" t="s">
        <v>38</v>
      </c>
      <c r="D119" s="154" t="s">
        <v>39</v>
      </c>
      <c r="E119" s="184">
        <v>0</v>
      </c>
    </row>
    <row r="120" spans="1:5" s="145" customFormat="1">
      <c r="A120" s="224"/>
      <c r="B120" s="228"/>
      <c r="C120" s="154" t="s">
        <v>40</v>
      </c>
      <c r="D120" s="154" t="s">
        <v>41</v>
      </c>
      <c r="E120" s="184">
        <v>0</v>
      </c>
    </row>
    <row r="121" spans="1:5" s="145" customFormat="1">
      <c r="A121" s="224"/>
      <c r="B121" s="228"/>
      <c r="C121" s="154" t="s">
        <v>42</v>
      </c>
      <c r="D121" s="154" t="s">
        <v>43</v>
      </c>
      <c r="E121" s="184">
        <v>0</v>
      </c>
    </row>
    <row r="122" spans="1:5" s="145" customFormat="1">
      <c r="A122" s="224"/>
      <c r="B122" s="228"/>
      <c r="C122" s="177" t="s">
        <v>44</v>
      </c>
      <c r="D122" s="154" t="s">
        <v>45</v>
      </c>
      <c r="E122" s="184">
        <v>0</v>
      </c>
    </row>
    <row r="123" spans="1:5" s="145" customFormat="1">
      <c r="A123" s="224"/>
      <c r="B123" s="228"/>
      <c r="C123" s="154" t="s">
        <v>46</v>
      </c>
      <c r="D123" s="154" t="s">
        <v>47</v>
      </c>
      <c r="E123" s="184">
        <v>0</v>
      </c>
    </row>
    <row r="124" spans="1:5" s="145" customFormat="1">
      <c r="A124" s="224"/>
      <c r="B124" s="228"/>
      <c r="C124" s="154" t="s">
        <v>48</v>
      </c>
      <c r="D124" s="154" t="s">
        <v>49</v>
      </c>
      <c r="E124" s="184">
        <v>0</v>
      </c>
    </row>
    <row r="125" spans="1:5" s="145" customFormat="1">
      <c r="A125" s="224"/>
      <c r="B125" s="228"/>
      <c r="C125" s="154" t="s">
        <v>50</v>
      </c>
      <c r="D125" s="154" t="s">
        <v>51</v>
      </c>
      <c r="E125" s="184">
        <v>0</v>
      </c>
    </row>
    <row r="126" spans="1:5" s="145" customFormat="1">
      <c r="A126" s="225"/>
      <c r="B126" s="229"/>
      <c r="C126" s="154" t="s">
        <v>52</v>
      </c>
      <c r="D126" s="154" t="s">
        <v>53</v>
      </c>
      <c r="E126" s="184">
        <v>0</v>
      </c>
    </row>
    <row r="127" spans="1:5" s="145" customFormat="1">
      <c r="A127" s="225"/>
      <c r="B127" s="229"/>
      <c r="C127" s="154" t="s">
        <v>54</v>
      </c>
      <c r="D127" s="154" t="s">
        <v>55</v>
      </c>
      <c r="E127" s="185">
        <v>0</v>
      </c>
    </row>
    <row r="128" spans="1:5" s="145" customFormat="1" ht="15" thickBot="1">
      <c r="A128" s="226"/>
      <c r="B128" s="230"/>
      <c r="C128" s="155" t="s">
        <v>56</v>
      </c>
      <c r="D128" s="155" t="s">
        <v>57</v>
      </c>
      <c r="E128" s="186">
        <v>0</v>
      </c>
    </row>
    <row r="129" spans="1:5" s="145" customFormat="1">
      <c r="A129" s="223">
        <v>325</v>
      </c>
      <c r="B129" s="227" t="s">
        <v>67</v>
      </c>
      <c r="C129" s="143" t="s">
        <v>8</v>
      </c>
      <c r="D129" s="171" t="s">
        <v>9</v>
      </c>
      <c r="E129" s="187">
        <v>0</v>
      </c>
    </row>
    <row r="130" spans="1:5" s="145" customFormat="1">
      <c r="A130" s="224"/>
      <c r="B130" s="228"/>
      <c r="C130" s="147" t="s">
        <v>10</v>
      </c>
      <c r="D130" s="164" t="s">
        <v>11</v>
      </c>
      <c r="E130" s="184">
        <v>0</v>
      </c>
    </row>
    <row r="131" spans="1:5" s="145" customFormat="1">
      <c r="A131" s="224"/>
      <c r="B131" s="228"/>
      <c r="C131" s="154" t="s">
        <v>12</v>
      </c>
      <c r="D131" s="150" t="s">
        <v>13</v>
      </c>
      <c r="E131" s="184">
        <v>0</v>
      </c>
    </row>
    <row r="132" spans="1:5" s="145" customFormat="1">
      <c r="A132" s="224"/>
      <c r="B132" s="228"/>
      <c r="C132" s="154" t="s">
        <v>14</v>
      </c>
      <c r="D132" s="154" t="s">
        <v>15</v>
      </c>
      <c r="E132" s="184">
        <v>0</v>
      </c>
    </row>
    <row r="133" spans="1:5" s="145" customFormat="1">
      <c r="A133" s="224"/>
      <c r="B133" s="228"/>
      <c r="C133" s="154" t="s">
        <v>16</v>
      </c>
      <c r="D133" s="154" t="s">
        <v>17</v>
      </c>
      <c r="E133" s="184">
        <v>0</v>
      </c>
    </row>
    <row r="134" spans="1:5" s="145" customFormat="1">
      <c r="A134" s="224"/>
      <c r="B134" s="228"/>
      <c r="C134" s="154" t="s">
        <v>18</v>
      </c>
      <c r="D134" s="154" t="s">
        <v>19</v>
      </c>
      <c r="E134" s="184">
        <v>0</v>
      </c>
    </row>
    <row r="135" spans="1:5" s="145" customFormat="1">
      <c r="A135" s="224"/>
      <c r="B135" s="228"/>
      <c r="C135" s="177" t="s">
        <v>20</v>
      </c>
      <c r="D135" s="154" t="s">
        <v>21</v>
      </c>
      <c r="E135" s="184">
        <v>0</v>
      </c>
    </row>
    <row r="136" spans="1:5" s="145" customFormat="1">
      <c r="A136" s="224"/>
      <c r="B136" s="228"/>
      <c r="C136" s="154" t="s">
        <v>22</v>
      </c>
      <c r="D136" s="154" t="s">
        <v>23</v>
      </c>
      <c r="E136" s="184">
        <v>0</v>
      </c>
    </row>
    <row r="137" spans="1:5" s="145" customFormat="1">
      <c r="A137" s="224"/>
      <c r="B137" s="228"/>
      <c r="C137" s="177" t="s">
        <v>24</v>
      </c>
      <c r="D137" s="150" t="s">
        <v>25</v>
      </c>
      <c r="E137" s="184">
        <v>0</v>
      </c>
    </row>
    <row r="138" spans="1:5" s="145" customFormat="1">
      <c r="A138" s="224"/>
      <c r="B138" s="228"/>
      <c r="C138" s="147" t="s">
        <v>26</v>
      </c>
      <c r="D138" s="154" t="s">
        <v>27</v>
      </c>
      <c r="E138" s="184">
        <v>0</v>
      </c>
    </row>
    <row r="139" spans="1:5" s="145" customFormat="1">
      <c r="A139" s="224"/>
      <c r="B139" s="228"/>
      <c r="C139" s="154" t="s">
        <v>28</v>
      </c>
      <c r="D139" s="165" t="s">
        <v>29</v>
      </c>
      <c r="E139" s="184">
        <v>0</v>
      </c>
    </row>
    <row r="140" spans="1:5" s="145" customFormat="1">
      <c r="A140" s="224"/>
      <c r="B140" s="228"/>
      <c r="C140" s="154" t="s">
        <v>30</v>
      </c>
      <c r="D140" s="154" t="s">
        <v>31</v>
      </c>
      <c r="E140" s="184">
        <v>0</v>
      </c>
    </row>
    <row r="141" spans="1:5" s="145" customFormat="1">
      <c r="A141" s="224"/>
      <c r="B141" s="228"/>
      <c r="C141" s="154" t="s">
        <v>32</v>
      </c>
      <c r="D141" s="154" t="s">
        <v>33</v>
      </c>
      <c r="E141" s="184">
        <v>0</v>
      </c>
    </row>
    <row r="142" spans="1:5" s="145" customFormat="1">
      <c r="A142" s="224"/>
      <c r="B142" s="228"/>
      <c r="C142" s="154" t="s">
        <v>34</v>
      </c>
      <c r="D142" s="154" t="s">
        <v>35</v>
      </c>
      <c r="E142" s="184">
        <v>0</v>
      </c>
    </row>
    <row r="143" spans="1:5" s="145" customFormat="1">
      <c r="A143" s="224"/>
      <c r="B143" s="228"/>
      <c r="C143" s="177" t="s">
        <v>36</v>
      </c>
      <c r="D143" s="154" t="s">
        <v>37</v>
      </c>
      <c r="E143" s="184">
        <v>0</v>
      </c>
    </row>
    <row r="144" spans="1:5" s="145" customFormat="1">
      <c r="A144" s="224"/>
      <c r="B144" s="228"/>
      <c r="C144" s="154" t="s">
        <v>38</v>
      </c>
      <c r="D144" s="154" t="s">
        <v>39</v>
      </c>
      <c r="E144" s="184">
        <v>0</v>
      </c>
    </row>
    <row r="145" spans="1:5" s="145" customFormat="1">
      <c r="A145" s="224"/>
      <c r="B145" s="228"/>
      <c r="C145" s="154" t="s">
        <v>40</v>
      </c>
      <c r="D145" s="154" t="s">
        <v>41</v>
      </c>
      <c r="E145" s="184">
        <v>0</v>
      </c>
    </row>
    <row r="146" spans="1:5" s="145" customFormat="1">
      <c r="A146" s="224"/>
      <c r="B146" s="228"/>
      <c r="C146" s="154" t="s">
        <v>42</v>
      </c>
      <c r="D146" s="154" t="s">
        <v>43</v>
      </c>
      <c r="E146" s="184">
        <v>0</v>
      </c>
    </row>
    <row r="147" spans="1:5" s="145" customFormat="1">
      <c r="A147" s="224"/>
      <c r="B147" s="228"/>
      <c r="C147" s="177" t="s">
        <v>44</v>
      </c>
      <c r="D147" s="154" t="s">
        <v>45</v>
      </c>
      <c r="E147" s="184">
        <v>0</v>
      </c>
    </row>
    <row r="148" spans="1:5" s="145" customFormat="1">
      <c r="A148" s="224"/>
      <c r="B148" s="228"/>
      <c r="C148" s="154" t="s">
        <v>46</v>
      </c>
      <c r="D148" s="154" t="s">
        <v>47</v>
      </c>
      <c r="E148" s="184">
        <v>0</v>
      </c>
    </row>
    <row r="149" spans="1:5" s="145" customFormat="1">
      <c r="A149" s="224"/>
      <c r="B149" s="228"/>
      <c r="C149" s="154" t="s">
        <v>48</v>
      </c>
      <c r="D149" s="154" t="s">
        <v>49</v>
      </c>
      <c r="E149" s="184">
        <v>0</v>
      </c>
    </row>
    <row r="150" spans="1:5" s="145" customFormat="1">
      <c r="A150" s="224"/>
      <c r="B150" s="228"/>
      <c r="C150" s="154" t="s">
        <v>50</v>
      </c>
      <c r="D150" s="154" t="s">
        <v>51</v>
      </c>
      <c r="E150" s="184">
        <v>0</v>
      </c>
    </row>
    <row r="151" spans="1:5" s="145" customFormat="1">
      <c r="A151" s="225"/>
      <c r="B151" s="229"/>
      <c r="C151" s="154" t="s">
        <v>52</v>
      </c>
      <c r="D151" s="154" t="s">
        <v>53</v>
      </c>
      <c r="E151" s="184">
        <v>0</v>
      </c>
    </row>
    <row r="152" spans="1:5" s="145" customFormat="1">
      <c r="A152" s="225"/>
      <c r="B152" s="229"/>
      <c r="C152" s="154" t="s">
        <v>54</v>
      </c>
      <c r="D152" s="154" t="s">
        <v>55</v>
      </c>
      <c r="E152" s="185">
        <v>0</v>
      </c>
    </row>
    <row r="153" spans="1:5" s="145" customFormat="1" ht="15" thickBot="1">
      <c r="A153" s="226"/>
      <c r="B153" s="230"/>
      <c r="C153" s="155" t="s">
        <v>56</v>
      </c>
      <c r="D153" s="155" t="s">
        <v>57</v>
      </c>
      <c r="E153" s="186">
        <v>0</v>
      </c>
    </row>
    <row r="154" spans="1:5" s="145" customFormat="1">
      <c r="A154" s="223">
        <v>326</v>
      </c>
      <c r="B154" s="227" t="s">
        <v>67</v>
      </c>
      <c r="C154" s="143" t="s">
        <v>8</v>
      </c>
      <c r="D154" s="171" t="s">
        <v>9</v>
      </c>
      <c r="E154" s="187">
        <v>0</v>
      </c>
    </row>
    <row r="155" spans="1:5" s="145" customFormat="1">
      <c r="A155" s="224"/>
      <c r="B155" s="228"/>
      <c r="C155" s="147" t="s">
        <v>10</v>
      </c>
      <c r="D155" s="164" t="s">
        <v>11</v>
      </c>
      <c r="E155" s="184">
        <v>0</v>
      </c>
    </row>
    <row r="156" spans="1:5" s="145" customFormat="1">
      <c r="A156" s="224"/>
      <c r="B156" s="228"/>
      <c r="C156" s="154" t="s">
        <v>12</v>
      </c>
      <c r="D156" s="150" t="s">
        <v>13</v>
      </c>
      <c r="E156" s="184">
        <v>0</v>
      </c>
    </row>
    <row r="157" spans="1:5" s="145" customFormat="1">
      <c r="A157" s="224"/>
      <c r="B157" s="228"/>
      <c r="C157" s="154" t="s">
        <v>14</v>
      </c>
      <c r="D157" s="154" t="s">
        <v>15</v>
      </c>
      <c r="E157" s="184">
        <v>0</v>
      </c>
    </row>
    <row r="158" spans="1:5" s="145" customFormat="1">
      <c r="A158" s="224"/>
      <c r="B158" s="228"/>
      <c r="C158" s="154" t="s">
        <v>16</v>
      </c>
      <c r="D158" s="154" t="s">
        <v>17</v>
      </c>
      <c r="E158" s="184">
        <v>0</v>
      </c>
    </row>
    <row r="159" spans="1:5" s="145" customFormat="1">
      <c r="A159" s="224"/>
      <c r="B159" s="228"/>
      <c r="C159" s="154" t="s">
        <v>18</v>
      </c>
      <c r="D159" s="154" t="s">
        <v>19</v>
      </c>
      <c r="E159" s="184">
        <v>0</v>
      </c>
    </row>
    <row r="160" spans="1:5" s="145" customFormat="1">
      <c r="A160" s="224"/>
      <c r="B160" s="228"/>
      <c r="C160" s="177" t="s">
        <v>20</v>
      </c>
      <c r="D160" s="154" t="s">
        <v>21</v>
      </c>
      <c r="E160" s="184">
        <v>0</v>
      </c>
    </row>
    <row r="161" spans="1:5" s="145" customFormat="1">
      <c r="A161" s="224"/>
      <c r="B161" s="228"/>
      <c r="C161" s="154" t="s">
        <v>22</v>
      </c>
      <c r="D161" s="154" t="s">
        <v>23</v>
      </c>
      <c r="E161" s="184">
        <v>0</v>
      </c>
    </row>
    <row r="162" spans="1:5" s="145" customFormat="1">
      <c r="A162" s="224"/>
      <c r="B162" s="228"/>
      <c r="C162" s="177" t="s">
        <v>24</v>
      </c>
      <c r="D162" s="150" t="s">
        <v>25</v>
      </c>
      <c r="E162" s="184">
        <v>0</v>
      </c>
    </row>
    <row r="163" spans="1:5" s="145" customFormat="1">
      <c r="A163" s="224"/>
      <c r="B163" s="228"/>
      <c r="C163" s="147" t="s">
        <v>26</v>
      </c>
      <c r="D163" s="154" t="s">
        <v>27</v>
      </c>
      <c r="E163" s="184">
        <v>0</v>
      </c>
    </row>
    <row r="164" spans="1:5" s="145" customFormat="1">
      <c r="A164" s="224"/>
      <c r="B164" s="228"/>
      <c r="C164" s="154" t="s">
        <v>28</v>
      </c>
      <c r="D164" s="165" t="s">
        <v>29</v>
      </c>
      <c r="E164" s="184">
        <v>0</v>
      </c>
    </row>
    <row r="165" spans="1:5" s="145" customFormat="1">
      <c r="A165" s="224"/>
      <c r="B165" s="228"/>
      <c r="C165" s="154" t="s">
        <v>30</v>
      </c>
      <c r="D165" s="154" t="s">
        <v>31</v>
      </c>
      <c r="E165" s="184">
        <v>0</v>
      </c>
    </row>
    <row r="166" spans="1:5" s="145" customFormat="1">
      <c r="A166" s="224"/>
      <c r="B166" s="228"/>
      <c r="C166" s="154" t="s">
        <v>32</v>
      </c>
      <c r="D166" s="154" t="s">
        <v>33</v>
      </c>
      <c r="E166" s="184">
        <v>0</v>
      </c>
    </row>
    <row r="167" spans="1:5" s="145" customFormat="1">
      <c r="A167" s="224"/>
      <c r="B167" s="228"/>
      <c r="C167" s="154" t="s">
        <v>34</v>
      </c>
      <c r="D167" s="154" t="s">
        <v>35</v>
      </c>
      <c r="E167" s="184">
        <v>0</v>
      </c>
    </row>
    <row r="168" spans="1:5" s="145" customFormat="1">
      <c r="A168" s="224"/>
      <c r="B168" s="228"/>
      <c r="C168" s="177" t="s">
        <v>36</v>
      </c>
      <c r="D168" s="154" t="s">
        <v>37</v>
      </c>
      <c r="E168" s="184">
        <v>0</v>
      </c>
    </row>
    <row r="169" spans="1:5" s="145" customFormat="1">
      <c r="A169" s="224"/>
      <c r="B169" s="228"/>
      <c r="C169" s="154" t="s">
        <v>38</v>
      </c>
      <c r="D169" s="154" t="s">
        <v>39</v>
      </c>
      <c r="E169" s="184">
        <v>0</v>
      </c>
    </row>
    <row r="170" spans="1:5" s="145" customFormat="1">
      <c r="A170" s="224"/>
      <c r="B170" s="228"/>
      <c r="C170" s="154" t="s">
        <v>40</v>
      </c>
      <c r="D170" s="154" t="s">
        <v>41</v>
      </c>
      <c r="E170" s="184">
        <v>0</v>
      </c>
    </row>
    <row r="171" spans="1:5" s="145" customFormat="1">
      <c r="A171" s="224"/>
      <c r="B171" s="228"/>
      <c r="C171" s="154" t="s">
        <v>42</v>
      </c>
      <c r="D171" s="154" t="s">
        <v>43</v>
      </c>
      <c r="E171" s="184">
        <v>0</v>
      </c>
    </row>
    <row r="172" spans="1:5" s="145" customFormat="1">
      <c r="A172" s="224"/>
      <c r="B172" s="228"/>
      <c r="C172" s="177" t="s">
        <v>44</v>
      </c>
      <c r="D172" s="154" t="s">
        <v>45</v>
      </c>
      <c r="E172" s="184">
        <v>0</v>
      </c>
    </row>
    <row r="173" spans="1:5" s="145" customFormat="1">
      <c r="A173" s="224"/>
      <c r="B173" s="228"/>
      <c r="C173" s="154" t="s">
        <v>46</v>
      </c>
      <c r="D173" s="154" t="s">
        <v>47</v>
      </c>
      <c r="E173" s="184">
        <v>0</v>
      </c>
    </row>
    <row r="174" spans="1:5" s="145" customFormat="1">
      <c r="A174" s="224"/>
      <c r="B174" s="228"/>
      <c r="C174" s="154" t="s">
        <v>48</v>
      </c>
      <c r="D174" s="154" t="s">
        <v>49</v>
      </c>
      <c r="E174" s="184">
        <v>0</v>
      </c>
    </row>
    <row r="175" spans="1:5" s="145" customFormat="1">
      <c r="A175" s="224"/>
      <c r="B175" s="228"/>
      <c r="C175" s="154" t="s">
        <v>50</v>
      </c>
      <c r="D175" s="154" t="s">
        <v>51</v>
      </c>
      <c r="E175" s="184">
        <v>0</v>
      </c>
    </row>
    <row r="176" spans="1:5" s="145" customFormat="1">
      <c r="A176" s="225"/>
      <c r="B176" s="229"/>
      <c r="C176" s="154" t="s">
        <v>52</v>
      </c>
      <c r="D176" s="154" t="s">
        <v>53</v>
      </c>
      <c r="E176" s="184">
        <v>0</v>
      </c>
    </row>
    <row r="177" spans="1:7" s="145" customFormat="1">
      <c r="A177" s="225"/>
      <c r="B177" s="229"/>
      <c r="C177" s="154" t="s">
        <v>54</v>
      </c>
      <c r="D177" s="154" t="s">
        <v>55</v>
      </c>
      <c r="E177" s="185">
        <v>0</v>
      </c>
    </row>
    <row r="178" spans="1:7" s="145" customFormat="1" ht="15" thickBot="1">
      <c r="A178" s="226"/>
      <c r="B178" s="230"/>
      <c r="C178" s="155" t="s">
        <v>56</v>
      </c>
      <c r="D178" s="155" t="s">
        <v>57</v>
      </c>
      <c r="E178" s="186">
        <v>0</v>
      </c>
    </row>
    <row r="179" spans="1:7" ht="21">
      <c r="A179" s="43"/>
      <c r="B179" s="15"/>
      <c r="C179" s="44"/>
      <c r="D179" s="44"/>
      <c r="E179" s="15"/>
    </row>
    <row r="180" spans="1:7" ht="15.95" thickBot="1">
      <c r="A180" s="4" t="s">
        <v>124</v>
      </c>
    </row>
    <row r="181" spans="1:7" ht="15" thickBot="1">
      <c r="C181" s="26" t="s">
        <v>2</v>
      </c>
      <c r="D181" s="27" t="s">
        <v>3</v>
      </c>
      <c r="E181" s="124" t="s">
        <v>4</v>
      </c>
      <c r="F181" s="125" t="s">
        <v>110</v>
      </c>
      <c r="G181" s="126" t="s">
        <v>7</v>
      </c>
    </row>
    <row r="182" spans="1:7" s="145" customFormat="1">
      <c r="C182" s="160" t="s">
        <v>8</v>
      </c>
      <c r="D182" s="161" t="s">
        <v>9</v>
      </c>
      <c r="E182" s="178">
        <f>E4+E29+E54+E79+E104+E129+E154</f>
        <v>0</v>
      </c>
      <c r="F182" s="179">
        <f>E182*'Souhrn typ - k nacenění'!D5</f>
        <v>0</v>
      </c>
      <c r="G182" s="180">
        <f>F182*1.21</f>
        <v>0</v>
      </c>
    </row>
    <row r="183" spans="1:7" s="145" customFormat="1">
      <c r="C183" s="163" t="s">
        <v>10</v>
      </c>
      <c r="D183" s="164" t="s">
        <v>11</v>
      </c>
      <c r="E183" s="149">
        <f t="shared" ref="E183:E206" si="0">E5+E30+E55+E80+E105+E130+E155</f>
        <v>0</v>
      </c>
      <c r="F183" s="168">
        <f>E183*'Souhrn typ - k nacenění'!D6</f>
        <v>0</v>
      </c>
      <c r="G183" s="169">
        <f t="shared" ref="G183:G206" si="1">F183*1.21</f>
        <v>0</v>
      </c>
    </row>
    <row r="184" spans="1:7" s="145" customFormat="1">
      <c r="C184" s="152" t="s">
        <v>12</v>
      </c>
      <c r="D184" s="150" t="s">
        <v>13</v>
      </c>
      <c r="E184" s="149">
        <f t="shared" si="0"/>
        <v>0</v>
      </c>
      <c r="F184" s="168">
        <f>E184*'Souhrn typ - k nacenění'!D7</f>
        <v>0</v>
      </c>
      <c r="G184" s="169">
        <f t="shared" si="1"/>
        <v>0</v>
      </c>
    </row>
    <row r="185" spans="1:7" s="145" customFormat="1">
      <c r="C185" s="152" t="s">
        <v>14</v>
      </c>
      <c r="D185" s="154" t="s">
        <v>15</v>
      </c>
      <c r="E185" s="149">
        <f t="shared" si="0"/>
        <v>0</v>
      </c>
      <c r="F185" s="168">
        <f>E185*'Souhrn typ - k nacenění'!D8</f>
        <v>0</v>
      </c>
      <c r="G185" s="169">
        <f t="shared" si="1"/>
        <v>0</v>
      </c>
    </row>
    <row r="186" spans="1:7" s="145" customFormat="1">
      <c r="C186" s="152" t="s">
        <v>16</v>
      </c>
      <c r="D186" s="154" t="s">
        <v>17</v>
      </c>
      <c r="E186" s="149">
        <f t="shared" si="0"/>
        <v>0</v>
      </c>
      <c r="F186" s="168">
        <f>E186*'Souhrn typ - k nacenění'!D9</f>
        <v>0</v>
      </c>
      <c r="G186" s="169">
        <f t="shared" si="1"/>
        <v>0</v>
      </c>
    </row>
    <row r="187" spans="1:7" s="145" customFormat="1">
      <c r="C187" s="152" t="s">
        <v>18</v>
      </c>
      <c r="D187" s="154" t="s">
        <v>19</v>
      </c>
      <c r="E187" s="149">
        <f t="shared" si="0"/>
        <v>0</v>
      </c>
      <c r="F187" s="168">
        <f>E187*'Souhrn typ - k nacenění'!D10</f>
        <v>0</v>
      </c>
      <c r="G187" s="169">
        <f t="shared" si="1"/>
        <v>0</v>
      </c>
    </row>
    <row r="188" spans="1:7" s="145" customFormat="1">
      <c r="C188" s="151" t="s">
        <v>20</v>
      </c>
      <c r="D188" s="154" t="s">
        <v>21</v>
      </c>
      <c r="E188" s="149">
        <f t="shared" si="0"/>
        <v>0</v>
      </c>
      <c r="F188" s="168">
        <f>E188*'Souhrn typ - k nacenění'!D11</f>
        <v>0</v>
      </c>
      <c r="G188" s="169">
        <f t="shared" si="1"/>
        <v>0</v>
      </c>
    </row>
    <row r="189" spans="1:7" s="145" customFormat="1">
      <c r="C189" s="152" t="s">
        <v>22</v>
      </c>
      <c r="D189" s="154" t="s">
        <v>23</v>
      </c>
      <c r="E189" s="149">
        <f t="shared" si="0"/>
        <v>0</v>
      </c>
      <c r="F189" s="168">
        <f>E189*'Souhrn typ - k nacenění'!D12</f>
        <v>0</v>
      </c>
      <c r="G189" s="169">
        <f t="shared" si="1"/>
        <v>0</v>
      </c>
    </row>
    <row r="190" spans="1:7" s="145" customFormat="1">
      <c r="C190" s="151" t="s">
        <v>24</v>
      </c>
      <c r="D190" s="150" t="s">
        <v>25</v>
      </c>
      <c r="E190" s="149">
        <f t="shared" si="0"/>
        <v>0</v>
      </c>
      <c r="F190" s="168">
        <f>E190*'Souhrn typ - k nacenění'!D13</f>
        <v>0</v>
      </c>
      <c r="G190" s="169">
        <f t="shared" si="1"/>
        <v>0</v>
      </c>
    </row>
    <row r="191" spans="1:7" s="145" customFormat="1">
      <c r="C191" s="163" t="s">
        <v>26</v>
      </c>
      <c r="D191" s="154" t="s">
        <v>27</v>
      </c>
      <c r="E191" s="149">
        <f t="shared" si="0"/>
        <v>0</v>
      </c>
      <c r="F191" s="168">
        <f>E191*'Souhrn typ - k nacenění'!D14</f>
        <v>0</v>
      </c>
      <c r="G191" s="169">
        <f t="shared" si="1"/>
        <v>0</v>
      </c>
    </row>
    <row r="192" spans="1:7" s="145" customFormat="1">
      <c r="C192" s="152" t="s">
        <v>28</v>
      </c>
      <c r="D192" s="154" t="s">
        <v>29</v>
      </c>
      <c r="E192" s="149">
        <f t="shared" si="0"/>
        <v>0</v>
      </c>
      <c r="F192" s="168">
        <f>E192*'Souhrn typ - k nacenění'!D15</f>
        <v>0</v>
      </c>
      <c r="G192" s="169">
        <f t="shared" si="1"/>
        <v>0</v>
      </c>
    </row>
    <row r="193" spans="3:7" s="145" customFormat="1">
      <c r="C193" s="152" t="s">
        <v>30</v>
      </c>
      <c r="D193" s="154" t="s">
        <v>31</v>
      </c>
      <c r="E193" s="149">
        <f t="shared" si="0"/>
        <v>0</v>
      </c>
      <c r="F193" s="168">
        <f>E193*'Souhrn typ - k nacenění'!D16</f>
        <v>0</v>
      </c>
      <c r="G193" s="169">
        <f t="shared" si="1"/>
        <v>0</v>
      </c>
    </row>
    <row r="194" spans="3:7" s="145" customFormat="1">
      <c r="C194" s="152" t="s">
        <v>32</v>
      </c>
      <c r="D194" s="154" t="s">
        <v>33</v>
      </c>
      <c r="E194" s="149">
        <f t="shared" si="0"/>
        <v>0</v>
      </c>
      <c r="F194" s="168">
        <f>E194*'Souhrn typ - k nacenění'!D17</f>
        <v>0</v>
      </c>
      <c r="G194" s="169">
        <f t="shared" si="1"/>
        <v>0</v>
      </c>
    </row>
    <row r="195" spans="3:7" s="145" customFormat="1">
      <c r="C195" s="152" t="s">
        <v>34</v>
      </c>
      <c r="D195" s="154" t="s">
        <v>35</v>
      </c>
      <c r="E195" s="149">
        <f t="shared" si="0"/>
        <v>0</v>
      </c>
      <c r="F195" s="168">
        <f>E195*'Souhrn typ - k nacenění'!D18</f>
        <v>0</v>
      </c>
      <c r="G195" s="169">
        <f t="shared" si="1"/>
        <v>0</v>
      </c>
    </row>
    <row r="196" spans="3:7" s="145" customFormat="1">
      <c r="C196" s="151" t="s">
        <v>36</v>
      </c>
      <c r="D196" s="154" t="s">
        <v>37</v>
      </c>
      <c r="E196" s="149">
        <f t="shared" si="0"/>
        <v>0</v>
      </c>
      <c r="F196" s="168">
        <f>E196*'Souhrn typ - k nacenění'!D19</f>
        <v>0</v>
      </c>
      <c r="G196" s="169">
        <f t="shared" si="1"/>
        <v>0</v>
      </c>
    </row>
    <row r="197" spans="3:7" s="145" customFormat="1">
      <c r="C197" s="152" t="s">
        <v>38</v>
      </c>
      <c r="D197" s="154" t="s">
        <v>39</v>
      </c>
      <c r="E197" s="149">
        <f t="shared" si="0"/>
        <v>0</v>
      </c>
      <c r="F197" s="168">
        <f>E197*'Souhrn typ - k nacenění'!D20</f>
        <v>0</v>
      </c>
      <c r="G197" s="169">
        <f t="shared" si="1"/>
        <v>0</v>
      </c>
    </row>
    <row r="198" spans="3:7" s="145" customFormat="1">
      <c r="C198" s="152" t="s">
        <v>40</v>
      </c>
      <c r="D198" s="154" t="s">
        <v>41</v>
      </c>
      <c r="E198" s="149">
        <f t="shared" si="0"/>
        <v>0</v>
      </c>
      <c r="F198" s="168">
        <f>E198*'Souhrn typ - k nacenění'!D21</f>
        <v>0</v>
      </c>
      <c r="G198" s="169">
        <f t="shared" si="1"/>
        <v>0</v>
      </c>
    </row>
    <row r="199" spans="3:7" s="145" customFormat="1">
      <c r="C199" s="152" t="s">
        <v>42</v>
      </c>
      <c r="D199" s="154" t="s">
        <v>43</v>
      </c>
      <c r="E199" s="149">
        <f t="shared" si="0"/>
        <v>0</v>
      </c>
      <c r="F199" s="168">
        <f>E199*'Souhrn typ - k nacenění'!D22</f>
        <v>0</v>
      </c>
      <c r="G199" s="169">
        <f t="shared" si="1"/>
        <v>0</v>
      </c>
    </row>
    <row r="200" spans="3:7" s="145" customFormat="1">
      <c r="C200" s="151" t="s">
        <v>44</v>
      </c>
      <c r="D200" s="154" t="s">
        <v>45</v>
      </c>
      <c r="E200" s="149">
        <f t="shared" si="0"/>
        <v>0</v>
      </c>
      <c r="F200" s="168">
        <f>E200*'Souhrn typ - k nacenění'!D23</f>
        <v>0</v>
      </c>
      <c r="G200" s="169">
        <f t="shared" si="1"/>
        <v>0</v>
      </c>
    </row>
    <row r="201" spans="3:7">
      <c r="C201" s="24" t="s">
        <v>46</v>
      </c>
      <c r="D201" s="5" t="s">
        <v>47</v>
      </c>
      <c r="E201" s="57">
        <f t="shared" si="0"/>
        <v>1</v>
      </c>
      <c r="F201" s="119">
        <f>E201*'Souhrn typ - k nacenění'!D24</f>
        <v>0</v>
      </c>
      <c r="G201" s="120">
        <f t="shared" si="1"/>
        <v>0</v>
      </c>
    </row>
    <row r="202" spans="3:7" s="145" customFormat="1">
      <c r="C202" s="152" t="s">
        <v>48</v>
      </c>
      <c r="D202" s="154" t="s">
        <v>49</v>
      </c>
      <c r="E202" s="149">
        <f t="shared" si="0"/>
        <v>0</v>
      </c>
      <c r="F202" s="168">
        <f>E202*'Souhrn typ - k nacenění'!D25</f>
        <v>0</v>
      </c>
      <c r="G202" s="169">
        <f t="shared" si="1"/>
        <v>0</v>
      </c>
    </row>
    <row r="203" spans="3:7" s="145" customFormat="1">
      <c r="C203" s="152" t="s">
        <v>50</v>
      </c>
      <c r="D203" s="154" t="s">
        <v>51</v>
      </c>
      <c r="E203" s="149">
        <f t="shared" si="0"/>
        <v>0</v>
      </c>
      <c r="F203" s="168">
        <f>E203*'Souhrn typ - k nacenění'!D26</f>
        <v>0</v>
      </c>
      <c r="G203" s="169">
        <f t="shared" si="1"/>
        <v>0</v>
      </c>
    </row>
    <row r="204" spans="3:7" s="145" customFormat="1">
      <c r="C204" s="152" t="s">
        <v>52</v>
      </c>
      <c r="D204" s="154" t="s">
        <v>53</v>
      </c>
      <c r="E204" s="149">
        <f t="shared" si="0"/>
        <v>0</v>
      </c>
      <c r="F204" s="168">
        <f>E204*'Souhrn typ - k nacenění'!D27</f>
        <v>0</v>
      </c>
      <c r="G204" s="169">
        <f t="shared" si="1"/>
        <v>0</v>
      </c>
    </row>
    <row r="205" spans="3:7" s="145" customFormat="1">
      <c r="C205" s="152" t="s">
        <v>54</v>
      </c>
      <c r="D205" s="154" t="s">
        <v>55</v>
      </c>
      <c r="E205" s="149">
        <f t="shared" si="0"/>
        <v>0</v>
      </c>
      <c r="F205" s="168">
        <f>E205*'Souhrn typ - k nacenění'!D28</f>
        <v>0</v>
      </c>
      <c r="G205" s="169">
        <f t="shared" si="1"/>
        <v>0</v>
      </c>
    </row>
    <row r="206" spans="3:7" s="145" customFormat="1">
      <c r="C206" s="152" t="s">
        <v>56</v>
      </c>
      <c r="D206" s="154" t="s">
        <v>57</v>
      </c>
      <c r="E206" s="149">
        <f t="shared" si="0"/>
        <v>0</v>
      </c>
      <c r="F206" s="168">
        <f>E206*'Souhrn typ - k nacenění'!D29</f>
        <v>0</v>
      </c>
      <c r="G206" s="169">
        <f t="shared" si="1"/>
        <v>0</v>
      </c>
    </row>
    <row r="207" spans="3:7">
      <c r="C207" s="41" t="s">
        <v>111</v>
      </c>
      <c r="D207" s="5" t="s">
        <v>125</v>
      </c>
      <c r="E207" s="57">
        <v>2</v>
      </c>
      <c r="F207" s="119">
        <f>'Souhrn atyp  k nacenění'!G6+'Souhrn atyp  k nacenění'!G5</f>
        <v>0</v>
      </c>
      <c r="G207" s="120">
        <f>F207*1.21</f>
        <v>0</v>
      </c>
    </row>
    <row r="208" spans="3:7" ht="15" thickBot="1">
      <c r="C208" s="118" t="s">
        <v>111</v>
      </c>
      <c r="D208" s="53" t="s">
        <v>126</v>
      </c>
      <c r="E208" s="106"/>
      <c r="F208" s="113">
        <f>'Souhrn D + M'!E19+'Souhrn D + M'!E20+'Souhrn D + M'!E21+'Souhrn D + M'!E22+'Souhrn D + M'!E23+'Souhrn D + M'!E24+'Souhrn D + M'!E25</f>
        <v>0</v>
      </c>
      <c r="G208" s="109">
        <f>F208*1.21</f>
        <v>0</v>
      </c>
    </row>
    <row r="209" spans="3:7" ht="15" thickBot="1">
      <c r="C209" s="240" t="s">
        <v>119</v>
      </c>
      <c r="D209" s="241"/>
      <c r="E209" s="241"/>
      <c r="F209" s="127">
        <f>SUM(F182:F208)</f>
        <v>0</v>
      </c>
      <c r="G209" s="128">
        <f>SUM(G182:G208)</f>
        <v>0</v>
      </c>
    </row>
  </sheetData>
  <mergeCells count="16">
    <mergeCell ref="A54:A78"/>
    <mergeCell ref="B54:B78"/>
    <mergeCell ref="A79:A103"/>
    <mergeCell ref="B79:B103"/>
    <mergeCell ref="A104:A128"/>
    <mergeCell ref="B104:B128"/>
    <mergeCell ref="A1:E1"/>
    <mergeCell ref="A4:A28"/>
    <mergeCell ref="B4:B28"/>
    <mergeCell ref="A29:A53"/>
    <mergeCell ref="B29:B53"/>
    <mergeCell ref="C209:E209"/>
    <mergeCell ref="A129:A153"/>
    <mergeCell ref="B129:B153"/>
    <mergeCell ref="A154:A178"/>
    <mergeCell ref="B154:B178"/>
  </mergeCells>
  <printOptions horizontalCentered="1"/>
  <pageMargins left="0.31496062992125984" right="0.31496062992125984" top="0.70866141732283472" bottom="0.47244094488188981" header="0.31496062992125984" footer="0.31496062992125984"/>
  <pageSetup paperSize="9" scale="98" orientation="portrait" r:id="rId1"/>
  <rowBreaks count="4" manualBreakCount="4">
    <brk id="53" max="16383" man="1"/>
    <brk id="103" max="16383" man="1"/>
    <brk id="153" max="16383" man="1"/>
    <brk id="179"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59"/>
  <sheetViews>
    <sheetView view="pageBreakPreview" zoomScaleNormal="100" zoomScaleSheetLayoutView="100" workbookViewId="0">
      <selection activeCell="C72" sqref="A4:XFD72"/>
    </sheetView>
  </sheetViews>
  <sheetFormatPr defaultRowHeight="14.45"/>
  <cols>
    <col min="1" max="1" width="7.42578125" customWidth="1"/>
    <col min="2" max="2" width="14.140625" customWidth="1"/>
    <col min="3" max="3" width="15.85546875" customWidth="1"/>
    <col min="4" max="4" width="22.140625" customWidth="1"/>
    <col min="5" max="5" width="12" customWidth="1"/>
    <col min="6" max="6" width="13.7109375" customWidth="1"/>
    <col min="7" max="7" width="14" bestFit="1" customWidth="1"/>
  </cols>
  <sheetData>
    <row r="1" spans="1:5" ht="21">
      <c r="A1" s="198" t="s">
        <v>127</v>
      </c>
      <c r="B1" s="198"/>
      <c r="C1" s="198"/>
      <c r="D1" s="198"/>
      <c r="E1" s="198"/>
    </row>
    <row r="2" spans="1:5" ht="6" customHeight="1" thickBot="1"/>
    <row r="3" spans="1:5" ht="15" thickBot="1">
      <c r="A3" s="29" t="s">
        <v>60</v>
      </c>
      <c r="B3" s="30" t="s">
        <v>107</v>
      </c>
      <c r="C3" s="30" t="s">
        <v>2</v>
      </c>
      <c r="D3" s="30" t="s">
        <v>108</v>
      </c>
      <c r="E3" s="28" t="s">
        <v>65</v>
      </c>
    </row>
    <row r="4" spans="1:5" s="145" customFormat="1">
      <c r="A4" s="248">
        <v>403</v>
      </c>
      <c r="B4" s="249" t="s">
        <v>76</v>
      </c>
      <c r="C4" s="194" t="s">
        <v>8</v>
      </c>
      <c r="D4" s="161" t="s">
        <v>9</v>
      </c>
      <c r="E4" s="162">
        <v>0</v>
      </c>
    </row>
    <row r="5" spans="1:5" s="145" customFormat="1">
      <c r="A5" s="232"/>
      <c r="B5" s="236"/>
      <c r="C5" s="147" t="s">
        <v>10</v>
      </c>
      <c r="D5" s="164" t="s">
        <v>11</v>
      </c>
      <c r="E5" s="184">
        <v>0</v>
      </c>
    </row>
    <row r="6" spans="1:5" s="145" customFormat="1">
      <c r="A6" s="232"/>
      <c r="B6" s="236"/>
      <c r="C6" s="154" t="s">
        <v>12</v>
      </c>
      <c r="D6" s="150" t="s">
        <v>13</v>
      </c>
      <c r="E6" s="184">
        <v>0</v>
      </c>
    </row>
    <row r="7" spans="1:5" s="145" customFormat="1">
      <c r="A7" s="232"/>
      <c r="B7" s="236"/>
      <c r="C7" s="154" t="s">
        <v>14</v>
      </c>
      <c r="D7" s="154" t="s">
        <v>15</v>
      </c>
      <c r="E7" s="184">
        <v>0</v>
      </c>
    </row>
    <row r="8" spans="1:5" s="145" customFormat="1">
      <c r="A8" s="232"/>
      <c r="B8" s="236"/>
      <c r="C8" s="154" t="s">
        <v>16</v>
      </c>
      <c r="D8" s="154" t="s">
        <v>17</v>
      </c>
      <c r="E8" s="184">
        <v>0</v>
      </c>
    </row>
    <row r="9" spans="1:5" s="145" customFormat="1">
      <c r="A9" s="232"/>
      <c r="B9" s="236"/>
      <c r="C9" s="154" t="s">
        <v>18</v>
      </c>
      <c r="D9" s="154" t="s">
        <v>19</v>
      </c>
      <c r="E9" s="184">
        <v>0</v>
      </c>
    </row>
    <row r="10" spans="1:5" s="145" customFormat="1">
      <c r="A10" s="232"/>
      <c r="B10" s="236"/>
      <c r="C10" s="177" t="s">
        <v>20</v>
      </c>
      <c r="D10" s="154" t="s">
        <v>21</v>
      </c>
      <c r="E10" s="184">
        <v>0</v>
      </c>
    </row>
    <row r="11" spans="1:5" s="145" customFormat="1">
      <c r="A11" s="232"/>
      <c r="B11" s="236"/>
      <c r="C11" s="154" t="s">
        <v>22</v>
      </c>
      <c r="D11" s="154" t="s">
        <v>23</v>
      </c>
      <c r="E11" s="184">
        <v>0</v>
      </c>
    </row>
    <row r="12" spans="1:5" s="145" customFormat="1">
      <c r="A12" s="232"/>
      <c r="B12" s="236"/>
      <c r="C12" s="177" t="s">
        <v>24</v>
      </c>
      <c r="D12" s="150" t="s">
        <v>25</v>
      </c>
      <c r="E12" s="184">
        <v>0</v>
      </c>
    </row>
    <row r="13" spans="1:5" s="145" customFormat="1">
      <c r="A13" s="232"/>
      <c r="B13" s="236"/>
      <c r="C13" s="147" t="s">
        <v>26</v>
      </c>
      <c r="D13" s="154" t="s">
        <v>27</v>
      </c>
      <c r="E13" s="184">
        <v>0</v>
      </c>
    </row>
    <row r="14" spans="1:5" s="145" customFormat="1">
      <c r="A14" s="232"/>
      <c r="B14" s="237"/>
      <c r="C14" s="154" t="s">
        <v>28</v>
      </c>
      <c r="D14" s="165" t="s">
        <v>29</v>
      </c>
      <c r="E14" s="184">
        <v>0</v>
      </c>
    </row>
    <row r="15" spans="1:5" s="145" customFormat="1">
      <c r="A15" s="232"/>
      <c r="B15" s="236"/>
      <c r="C15" s="154" t="s">
        <v>30</v>
      </c>
      <c r="D15" s="154" t="s">
        <v>31</v>
      </c>
      <c r="E15" s="184">
        <v>0</v>
      </c>
    </row>
    <row r="16" spans="1:5" s="145" customFormat="1">
      <c r="A16" s="232"/>
      <c r="B16" s="236"/>
      <c r="C16" s="154" t="s">
        <v>32</v>
      </c>
      <c r="D16" s="154" t="s">
        <v>33</v>
      </c>
      <c r="E16" s="184">
        <v>0</v>
      </c>
    </row>
    <row r="17" spans="1:5" s="145" customFormat="1">
      <c r="A17" s="232"/>
      <c r="B17" s="236"/>
      <c r="C17" s="154" t="s">
        <v>34</v>
      </c>
      <c r="D17" s="154" t="s">
        <v>35</v>
      </c>
      <c r="E17" s="184">
        <v>0</v>
      </c>
    </row>
    <row r="18" spans="1:5" s="145" customFormat="1">
      <c r="A18" s="232"/>
      <c r="B18" s="236"/>
      <c r="C18" s="177" t="s">
        <v>36</v>
      </c>
      <c r="D18" s="154" t="s">
        <v>37</v>
      </c>
      <c r="E18" s="184">
        <v>0</v>
      </c>
    </row>
    <row r="19" spans="1:5" s="145" customFormat="1">
      <c r="A19" s="232"/>
      <c r="B19" s="236"/>
      <c r="C19" s="154" t="s">
        <v>38</v>
      </c>
      <c r="D19" s="154" t="s">
        <v>39</v>
      </c>
      <c r="E19" s="184">
        <v>0</v>
      </c>
    </row>
    <row r="20" spans="1:5" s="145" customFormat="1">
      <c r="A20" s="232"/>
      <c r="B20" s="236"/>
      <c r="C20" s="154" t="s">
        <v>40</v>
      </c>
      <c r="D20" s="154" t="s">
        <v>41</v>
      </c>
      <c r="E20" s="184">
        <v>0</v>
      </c>
    </row>
    <row r="21" spans="1:5" s="145" customFormat="1">
      <c r="A21" s="232"/>
      <c r="B21" s="236"/>
      <c r="C21" s="154" t="s">
        <v>42</v>
      </c>
      <c r="D21" s="154" t="s">
        <v>43</v>
      </c>
      <c r="E21" s="184">
        <v>0</v>
      </c>
    </row>
    <row r="22" spans="1:5" s="145" customFormat="1">
      <c r="A22" s="232"/>
      <c r="B22" s="236"/>
      <c r="C22" s="177" t="s">
        <v>44</v>
      </c>
      <c r="D22" s="154" t="s">
        <v>45</v>
      </c>
      <c r="E22" s="184">
        <v>0</v>
      </c>
    </row>
    <row r="23" spans="1:5" s="145" customFormat="1">
      <c r="A23" s="232"/>
      <c r="B23" s="236"/>
      <c r="C23" s="154" t="s">
        <v>46</v>
      </c>
      <c r="D23" s="154" t="s">
        <v>47</v>
      </c>
      <c r="E23" s="184">
        <v>0</v>
      </c>
    </row>
    <row r="24" spans="1:5" s="145" customFormat="1">
      <c r="A24" s="232"/>
      <c r="B24" s="236"/>
      <c r="C24" s="154" t="s">
        <v>48</v>
      </c>
      <c r="D24" s="154" t="s">
        <v>49</v>
      </c>
      <c r="E24" s="184">
        <v>0</v>
      </c>
    </row>
    <row r="25" spans="1:5" s="145" customFormat="1">
      <c r="A25" s="232"/>
      <c r="B25" s="236"/>
      <c r="C25" s="154" t="s">
        <v>50</v>
      </c>
      <c r="D25" s="154" t="s">
        <v>51</v>
      </c>
      <c r="E25" s="184">
        <v>0</v>
      </c>
    </row>
    <row r="26" spans="1:5" s="145" customFormat="1">
      <c r="A26" s="233"/>
      <c r="B26" s="238"/>
      <c r="C26" s="154" t="s">
        <v>52</v>
      </c>
      <c r="D26" s="154" t="s">
        <v>53</v>
      </c>
      <c r="E26" s="184">
        <v>0</v>
      </c>
    </row>
    <row r="27" spans="1:5" s="145" customFormat="1">
      <c r="A27" s="233"/>
      <c r="B27" s="238"/>
      <c r="C27" s="154" t="s">
        <v>54</v>
      </c>
      <c r="D27" s="154" t="s">
        <v>55</v>
      </c>
      <c r="E27" s="185">
        <v>0</v>
      </c>
    </row>
    <row r="28" spans="1:5" s="145" customFormat="1" ht="15" thickBot="1">
      <c r="A28" s="234"/>
      <c r="B28" s="239"/>
      <c r="C28" s="155" t="s">
        <v>56</v>
      </c>
      <c r="D28" s="155" t="s">
        <v>57</v>
      </c>
      <c r="E28" s="186">
        <v>0</v>
      </c>
    </row>
    <row r="29" spans="1:5" s="145" customFormat="1">
      <c r="A29" s="231" t="s">
        <v>75</v>
      </c>
      <c r="B29" s="235" t="s">
        <v>76</v>
      </c>
      <c r="C29" s="143" t="s">
        <v>8</v>
      </c>
      <c r="D29" s="171" t="s">
        <v>9</v>
      </c>
      <c r="E29" s="187">
        <v>0</v>
      </c>
    </row>
    <row r="30" spans="1:5" s="145" customFormat="1">
      <c r="A30" s="232"/>
      <c r="B30" s="236"/>
      <c r="C30" s="147" t="s">
        <v>10</v>
      </c>
      <c r="D30" s="164" t="s">
        <v>11</v>
      </c>
      <c r="E30" s="184">
        <v>0</v>
      </c>
    </row>
    <row r="31" spans="1:5" s="145" customFormat="1">
      <c r="A31" s="232"/>
      <c r="B31" s="236"/>
      <c r="C31" s="154" t="s">
        <v>12</v>
      </c>
      <c r="D31" s="150" t="s">
        <v>13</v>
      </c>
      <c r="E31" s="184">
        <v>0</v>
      </c>
    </row>
    <row r="32" spans="1:5" s="145" customFormat="1">
      <c r="A32" s="232"/>
      <c r="B32" s="236"/>
      <c r="C32" s="154" t="s">
        <v>14</v>
      </c>
      <c r="D32" s="154" t="s">
        <v>15</v>
      </c>
      <c r="E32" s="184">
        <v>0</v>
      </c>
    </row>
    <row r="33" spans="1:5" s="145" customFormat="1">
      <c r="A33" s="232"/>
      <c r="B33" s="236"/>
      <c r="C33" s="154" t="s">
        <v>16</v>
      </c>
      <c r="D33" s="154" t="s">
        <v>17</v>
      </c>
      <c r="E33" s="184">
        <v>0</v>
      </c>
    </row>
    <row r="34" spans="1:5" s="145" customFormat="1">
      <c r="A34" s="232"/>
      <c r="B34" s="236"/>
      <c r="C34" s="154" t="s">
        <v>18</v>
      </c>
      <c r="D34" s="154" t="s">
        <v>19</v>
      </c>
      <c r="E34" s="184">
        <v>0</v>
      </c>
    </row>
    <row r="35" spans="1:5" s="145" customFormat="1">
      <c r="A35" s="232"/>
      <c r="B35" s="236"/>
      <c r="C35" s="177" t="s">
        <v>20</v>
      </c>
      <c r="D35" s="154" t="s">
        <v>21</v>
      </c>
      <c r="E35" s="184">
        <v>0</v>
      </c>
    </row>
    <row r="36" spans="1:5" s="145" customFormat="1">
      <c r="A36" s="232"/>
      <c r="B36" s="236"/>
      <c r="C36" s="154" t="s">
        <v>22</v>
      </c>
      <c r="D36" s="154" t="s">
        <v>23</v>
      </c>
      <c r="E36" s="184">
        <v>0</v>
      </c>
    </row>
    <row r="37" spans="1:5" s="145" customFormat="1">
      <c r="A37" s="232"/>
      <c r="B37" s="236"/>
      <c r="C37" s="177" t="s">
        <v>24</v>
      </c>
      <c r="D37" s="150" t="s">
        <v>25</v>
      </c>
      <c r="E37" s="184">
        <v>0</v>
      </c>
    </row>
    <row r="38" spans="1:5" s="145" customFormat="1">
      <c r="A38" s="232"/>
      <c r="B38" s="236"/>
      <c r="C38" s="147" t="s">
        <v>26</v>
      </c>
      <c r="D38" s="154" t="s">
        <v>27</v>
      </c>
      <c r="E38" s="184">
        <v>0</v>
      </c>
    </row>
    <row r="39" spans="1:5" s="145" customFormat="1">
      <c r="A39" s="232"/>
      <c r="B39" s="236"/>
      <c r="C39" s="154" t="s">
        <v>28</v>
      </c>
      <c r="D39" s="165" t="s">
        <v>29</v>
      </c>
      <c r="E39" s="184">
        <v>0</v>
      </c>
    </row>
    <row r="40" spans="1:5" s="145" customFormat="1">
      <c r="A40" s="232"/>
      <c r="B40" s="236"/>
      <c r="C40" s="154" t="s">
        <v>30</v>
      </c>
      <c r="D40" s="154" t="s">
        <v>31</v>
      </c>
      <c r="E40" s="184">
        <v>0</v>
      </c>
    </row>
    <row r="41" spans="1:5" s="145" customFormat="1">
      <c r="A41" s="232"/>
      <c r="B41" s="236"/>
      <c r="C41" s="154" t="s">
        <v>32</v>
      </c>
      <c r="D41" s="154" t="s">
        <v>33</v>
      </c>
      <c r="E41" s="184">
        <v>0</v>
      </c>
    </row>
    <row r="42" spans="1:5" s="145" customFormat="1">
      <c r="A42" s="232"/>
      <c r="B42" s="236"/>
      <c r="C42" s="154" t="s">
        <v>34</v>
      </c>
      <c r="D42" s="154" t="s">
        <v>35</v>
      </c>
      <c r="E42" s="184">
        <v>0</v>
      </c>
    </row>
    <row r="43" spans="1:5" s="145" customFormat="1">
      <c r="A43" s="232"/>
      <c r="B43" s="236"/>
      <c r="C43" s="177" t="s">
        <v>36</v>
      </c>
      <c r="D43" s="154" t="s">
        <v>37</v>
      </c>
      <c r="E43" s="184">
        <v>0</v>
      </c>
    </row>
    <row r="44" spans="1:5" s="145" customFormat="1">
      <c r="A44" s="232"/>
      <c r="B44" s="236"/>
      <c r="C44" s="154" t="s">
        <v>38</v>
      </c>
      <c r="D44" s="154" t="s">
        <v>39</v>
      </c>
      <c r="E44" s="184">
        <v>0</v>
      </c>
    </row>
    <row r="45" spans="1:5" s="145" customFormat="1">
      <c r="A45" s="232"/>
      <c r="B45" s="236"/>
      <c r="C45" s="154" t="s">
        <v>40</v>
      </c>
      <c r="D45" s="154" t="s">
        <v>41</v>
      </c>
      <c r="E45" s="184">
        <v>0</v>
      </c>
    </row>
    <row r="46" spans="1:5" s="145" customFormat="1">
      <c r="A46" s="232"/>
      <c r="B46" s="236"/>
      <c r="C46" s="154" t="s">
        <v>42</v>
      </c>
      <c r="D46" s="154" t="s">
        <v>43</v>
      </c>
      <c r="E46" s="184">
        <v>0</v>
      </c>
    </row>
    <row r="47" spans="1:5" s="145" customFormat="1">
      <c r="A47" s="232"/>
      <c r="B47" s="236"/>
      <c r="C47" s="177" t="s">
        <v>44</v>
      </c>
      <c r="D47" s="154" t="s">
        <v>45</v>
      </c>
      <c r="E47" s="184">
        <v>0</v>
      </c>
    </row>
    <row r="48" spans="1:5" s="145" customFormat="1">
      <c r="A48" s="232"/>
      <c r="B48" s="236"/>
      <c r="C48" s="154" t="s">
        <v>46</v>
      </c>
      <c r="D48" s="154" t="s">
        <v>47</v>
      </c>
      <c r="E48" s="184">
        <v>0</v>
      </c>
    </row>
    <row r="49" spans="1:5" s="145" customFormat="1">
      <c r="A49" s="232"/>
      <c r="B49" s="236"/>
      <c r="C49" s="154" t="s">
        <v>48</v>
      </c>
      <c r="D49" s="154" t="s">
        <v>49</v>
      </c>
      <c r="E49" s="184">
        <v>0</v>
      </c>
    </row>
    <row r="50" spans="1:5" s="145" customFormat="1">
      <c r="A50" s="232"/>
      <c r="B50" s="236"/>
      <c r="C50" s="154" t="s">
        <v>50</v>
      </c>
      <c r="D50" s="154" t="s">
        <v>51</v>
      </c>
      <c r="E50" s="184">
        <v>0</v>
      </c>
    </row>
    <row r="51" spans="1:5" s="145" customFormat="1">
      <c r="A51" s="233"/>
      <c r="B51" s="243"/>
      <c r="C51" s="154" t="s">
        <v>52</v>
      </c>
      <c r="D51" s="154" t="s">
        <v>53</v>
      </c>
      <c r="E51" s="184">
        <v>0</v>
      </c>
    </row>
    <row r="52" spans="1:5" s="145" customFormat="1">
      <c r="A52" s="233"/>
      <c r="B52" s="243"/>
      <c r="C52" s="154" t="s">
        <v>54</v>
      </c>
      <c r="D52" s="154" t="s">
        <v>55</v>
      </c>
      <c r="E52" s="185">
        <v>0</v>
      </c>
    </row>
    <row r="53" spans="1:5" s="145" customFormat="1" ht="15" thickBot="1">
      <c r="A53" s="234"/>
      <c r="B53" s="239"/>
      <c r="C53" s="155" t="s">
        <v>56</v>
      </c>
      <c r="D53" s="155" t="s">
        <v>57</v>
      </c>
      <c r="E53" s="186">
        <v>0</v>
      </c>
    </row>
    <row r="54" spans="1:5" s="145" customFormat="1">
      <c r="A54" s="223" t="s">
        <v>104</v>
      </c>
      <c r="B54" s="227" t="s">
        <v>76</v>
      </c>
      <c r="C54" s="143" t="s">
        <v>8</v>
      </c>
      <c r="D54" s="171" t="s">
        <v>9</v>
      </c>
      <c r="E54" s="187">
        <v>0</v>
      </c>
    </row>
    <row r="55" spans="1:5" s="145" customFormat="1">
      <c r="A55" s="224"/>
      <c r="B55" s="228"/>
      <c r="C55" s="147" t="s">
        <v>10</v>
      </c>
      <c r="D55" s="164" t="s">
        <v>11</v>
      </c>
      <c r="E55" s="184">
        <v>0</v>
      </c>
    </row>
    <row r="56" spans="1:5" s="145" customFormat="1">
      <c r="A56" s="224"/>
      <c r="B56" s="228"/>
      <c r="C56" s="154" t="s">
        <v>12</v>
      </c>
      <c r="D56" s="150" t="s">
        <v>13</v>
      </c>
      <c r="E56" s="184">
        <v>0</v>
      </c>
    </row>
    <row r="57" spans="1:5" s="145" customFormat="1">
      <c r="A57" s="224"/>
      <c r="B57" s="228"/>
      <c r="C57" s="154" t="s">
        <v>14</v>
      </c>
      <c r="D57" s="154" t="s">
        <v>15</v>
      </c>
      <c r="E57" s="184">
        <v>0</v>
      </c>
    </row>
    <row r="58" spans="1:5" s="145" customFormat="1">
      <c r="A58" s="224"/>
      <c r="B58" s="228"/>
      <c r="C58" s="154" t="s">
        <v>16</v>
      </c>
      <c r="D58" s="154" t="s">
        <v>17</v>
      </c>
      <c r="E58" s="184">
        <v>0</v>
      </c>
    </row>
    <row r="59" spans="1:5" s="145" customFormat="1">
      <c r="A59" s="224"/>
      <c r="B59" s="228"/>
      <c r="C59" s="154" t="s">
        <v>18</v>
      </c>
      <c r="D59" s="154" t="s">
        <v>19</v>
      </c>
      <c r="E59" s="184">
        <v>0</v>
      </c>
    </row>
    <row r="60" spans="1:5" s="145" customFormat="1">
      <c r="A60" s="224"/>
      <c r="B60" s="228"/>
      <c r="C60" s="177" t="s">
        <v>20</v>
      </c>
      <c r="D60" s="154" t="s">
        <v>21</v>
      </c>
      <c r="E60" s="184">
        <v>0</v>
      </c>
    </row>
    <row r="61" spans="1:5" s="145" customFormat="1">
      <c r="A61" s="224"/>
      <c r="B61" s="228"/>
      <c r="C61" s="154" t="s">
        <v>22</v>
      </c>
      <c r="D61" s="154" t="s">
        <v>23</v>
      </c>
      <c r="E61" s="184">
        <v>0</v>
      </c>
    </row>
    <row r="62" spans="1:5" s="145" customFormat="1">
      <c r="A62" s="224"/>
      <c r="B62" s="228"/>
      <c r="C62" s="177" t="s">
        <v>24</v>
      </c>
      <c r="D62" s="150" t="s">
        <v>25</v>
      </c>
      <c r="E62" s="184">
        <v>0</v>
      </c>
    </row>
    <row r="63" spans="1:5" s="145" customFormat="1">
      <c r="A63" s="224"/>
      <c r="B63" s="228"/>
      <c r="C63" s="147" t="s">
        <v>26</v>
      </c>
      <c r="D63" s="154" t="s">
        <v>27</v>
      </c>
      <c r="E63" s="184">
        <v>0</v>
      </c>
    </row>
    <row r="64" spans="1:5" s="145" customFormat="1">
      <c r="A64" s="224"/>
      <c r="B64" s="228"/>
      <c r="C64" s="154" t="s">
        <v>28</v>
      </c>
      <c r="D64" s="165" t="s">
        <v>29</v>
      </c>
      <c r="E64" s="184">
        <v>0</v>
      </c>
    </row>
    <row r="65" spans="1:5" s="145" customFormat="1">
      <c r="A65" s="224"/>
      <c r="B65" s="228"/>
      <c r="C65" s="154" t="s">
        <v>30</v>
      </c>
      <c r="D65" s="154" t="s">
        <v>31</v>
      </c>
      <c r="E65" s="184">
        <v>0</v>
      </c>
    </row>
    <row r="66" spans="1:5" s="145" customFormat="1">
      <c r="A66" s="224"/>
      <c r="B66" s="228"/>
      <c r="C66" s="154" t="s">
        <v>32</v>
      </c>
      <c r="D66" s="154" t="s">
        <v>33</v>
      </c>
      <c r="E66" s="184">
        <v>0</v>
      </c>
    </row>
    <row r="67" spans="1:5" s="145" customFormat="1">
      <c r="A67" s="224"/>
      <c r="B67" s="228"/>
      <c r="C67" s="154" t="s">
        <v>34</v>
      </c>
      <c r="D67" s="154" t="s">
        <v>35</v>
      </c>
      <c r="E67" s="184">
        <v>0</v>
      </c>
    </row>
    <row r="68" spans="1:5" s="145" customFormat="1">
      <c r="A68" s="224"/>
      <c r="B68" s="228"/>
      <c r="C68" s="177" t="s">
        <v>36</v>
      </c>
      <c r="D68" s="154" t="s">
        <v>37</v>
      </c>
      <c r="E68" s="184">
        <v>0</v>
      </c>
    </row>
    <row r="69" spans="1:5" s="145" customFormat="1">
      <c r="A69" s="224"/>
      <c r="B69" s="228"/>
      <c r="C69" s="154" t="s">
        <v>38</v>
      </c>
      <c r="D69" s="154" t="s">
        <v>39</v>
      </c>
      <c r="E69" s="184">
        <v>0</v>
      </c>
    </row>
    <row r="70" spans="1:5" s="145" customFormat="1">
      <c r="A70" s="224"/>
      <c r="B70" s="228"/>
      <c r="C70" s="154" t="s">
        <v>40</v>
      </c>
      <c r="D70" s="154" t="s">
        <v>41</v>
      </c>
      <c r="E70" s="184">
        <v>0</v>
      </c>
    </row>
    <row r="71" spans="1:5" s="145" customFormat="1">
      <c r="A71" s="224"/>
      <c r="B71" s="228"/>
      <c r="C71" s="154" t="s">
        <v>42</v>
      </c>
      <c r="D71" s="154" t="s">
        <v>43</v>
      </c>
      <c r="E71" s="184">
        <v>0</v>
      </c>
    </row>
    <row r="72" spans="1:5" s="145" customFormat="1">
      <c r="A72" s="224"/>
      <c r="B72" s="228"/>
      <c r="C72" s="177" t="s">
        <v>44</v>
      </c>
      <c r="D72" s="154" t="s">
        <v>45</v>
      </c>
      <c r="E72" s="184">
        <v>0</v>
      </c>
    </row>
    <row r="73" spans="1:5">
      <c r="A73" s="224"/>
      <c r="B73" s="228"/>
      <c r="C73" s="5" t="s">
        <v>46</v>
      </c>
      <c r="D73" s="5" t="s">
        <v>47</v>
      </c>
      <c r="E73" s="18">
        <v>1</v>
      </c>
    </row>
    <row r="74" spans="1:5" s="145" customFormat="1">
      <c r="A74" s="224"/>
      <c r="B74" s="228"/>
      <c r="C74" s="154" t="s">
        <v>48</v>
      </c>
      <c r="D74" s="154" t="s">
        <v>49</v>
      </c>
      <c r="E74" s="184">
        <v>0</v>
      </c>
    </row>
    <row r="75" spans="1:5" s="145" customFormat="1">
      <c r="A75" s="224"/>
      <c r="B75" s="228"/>
      <c r="C75" s="154" t="s">
        <v>50</v>
      </c>
      <c r="D75" s="154" t="s">
        <v>51</v>
      </c>
      <c r="E75" s="184">
        <v>0</v>
      </c>
    </row>
    <row r="76" spans="1:5" s="145" customFormat="1">
      <c r="A76" s="225"/>
      <c r="B76" s="229"/>
      <c r="C76" s="154" t="s">
        <v>52</v>
      </c>
      <c r="D76" s="154" t="s">
        <v>53</v>
      </c>
      <c r="E76" s="184">
        <v>0</v>
      </c>
    </row>
    <row r="77" spans="1:5" s="145" customFormat="1">
      <c r="A77" s="225"/>
      <c r="B77" s="229"/>
      <c r="C77" s="154" t="s">
        <v>54</v>
      </c>
      <c r="D77" s="154" t="s">
        <v>55</v>
      </c>
      <c r="E77" s="185">
        <v>0</v>
      </c>
    </row>
    <row r="78" spans="1:5" s="145" customFormat="1" ht="15" thickBot="1">
      <c r="A78" s="226"/>
      <c r="B78" s="230"/>
      <c r="C78" s="155" t="s">
        <v>56</v>
      </c>
      <c r="D78" s="155" t="s">
        <v>57</v>
      </c>
      <c r="E78" s="186">
        <v>0</v>
      </c>
    </row>
    <row r="79" spans="1:5" s="145" customFormat="1">
      <c r="A79" s="231" t="s">
        <v>79</v>
      </c>
      <c r="B79" s="235" t="s">
        <v>76</v>
      </c>
      <c r="C79" s="143" t="s">
        <v>8</v>
      </c>
      <c r="D79" s="171" t="s">
        <v>9</v>
      </c>
      <c r="E79" s="187">
        <v>0</v>
      </c>
    </row>
    <row r="80" spans="1:5" s="145" customFormat="1">
      <c r="A80" s="232"/>
      <c r="B80" s="236"/>
      <c r="C80" s="147" t="s">
        <v>10</v>
      </c>
      <c r="D80" s="164" t="s">
        <v>11</v>
      </c>
      <c r="E80" s="184">
        <v>0</v>
      </c>
    </row>
    <row r="81" spans="1:5" s="145" customFormat="1">
      <c r="A81" s="232"/>
      <c r="B81" s="236"/>
      <c r="C81" s="154" t="s">
        <v>12</v>
      </c>
      <c r="D81" s="150" t="s">
        <v>13</v>
      </c>
      <c r="E81" s="184">
        <v>0</v>
      </c>
    </row>
    <row r="82" spans="1:5" s="145" customFormat="1">
      <c r="A82" s="232"/>
      <c r="B82" s="236"/>
      <c r="C82" s="154" t="s">
        <v>14</v>
      </c>
      <c r="D82" s="154" t="s">
        <v>15</v>
      </c>
      <c r="E82" s="184">
        <v>0</v>
      </c>
    </row>
    <row r="83" spans="1:5" s="145" customFormat="1">
      <c r="A83" s="232"/>
      <c r="B83" s="236"/>
      <c r="C83" s="154" t="s">
        <v>16</v>
      </c>
      <c r="D83" s="154" t="s">
        <v>17</v>
      </c>
      <c r="E83" s="184">
        <v>0</v>
      </c>
    </row>
    <row r="84" spans="1:5" s="145" customFormat="1">
      <c r="A84" s="232"/>
      <c r="B84" s="236"/>
      <c r="C84" s="154" t="s">
        <v>18</v>
      </c>
      <c r="D84" s="154" t="s">
        <v>19</v>
      </c>
      <c r="E84" s="184">
        <v>0</v>
      </c>
    </row>
    <row r="85" spans="1:5" s="145" customFormat="1">
      <c r="A85" s="232"/>
      <c r="B85" s="236"/>
      <c r="C85" s="177" t="s">
        <v>20</v>
      </c>
      <c r="D85" s="154" t="s">
        <v>21</v>
      </c>
      <c r="E85" s="184">
        <v>0</v>
      </c>
    </row>
    <row r="86" spans="1:5" s="145" customFormat="1">
      <c r="A86" s="232"/>
      <c r="B86" s="236"/>
      <c r="C86" s="154" t="s">
        <v>22</v>
      </c>
      <c r="D86" s="154" t="s">
        <v>23</v>
      </c>
      <c r="E86" s="184">
        <v>0</v>
      </c>
    </row>
    <row r="87" spans="1:5" s="145" customFormat="1">
      <c r="A87" s="232"/>
      <c r="B87" s="236"/>
      <c r="C87" s="177" t="s">
        <v>24</v>
      </c>
      <c r="D87" s="150" t="s">
        <v>25</v>
      </c>
      <c r="E87" s="184">
        <v>0</v>
      </c>
    </row>
    <row r="88" spans="1:5" s="145" customFormat="1">
      <c r="A88" s="232"/>
      <c r="B88" s="236"/>
      <c r="C88" s="147" t="s">
        <v>26</v>
      </c>
      <c r="D88" s="154" t="s">
        <v>27</v>
      </c>
      <c r="E88" s="184">
        <v>0</v>
      </c>
    </row>
    <row r="89" spans="1:5" s="145" customFormat="1">
      <c r="A89" s="232"/>
      <c r="B89" s="236"/>
      <c r="C89" s="154" t="s">
        <v>28</v>
      </c>
      <c r="D89" s="165" t="s">
        <v>29</v>
      </c>
      <c r="E89" s="184">
        <v>0</v>
      </c>
    </row>
    <row r="90" spans="1:5" s="145" customFormat="1">
      <c r="A90" s="232"/>
      <c r="B90" s="236"/>
      <c r="C90" s="154" t="s">
        <v>30</v>
      </c>
      <c r="D90" s="154" t="s">
        <v>31</v>
      </c>
      <c r="E90" s="184">
        <v>0</v>
      </c>
    </row>
    <row r="91" spans="1:5" s="145" customFormat="1">
      <c r="A91" s="232"/>
      <c r="B91" s="236"/>
      <c r="C91" s="154" t="s">
        <v>32</v>
      </c>
      <c r="D91" s="154" t="s">
        <v>33</v>
      </c>
      <c r="E91" s="184">
        <v>0</v>
      </c>
    </row>
    <row r="92" spans="1:5" s="145" customFormat="1">
      <c r="A92" s="232"/>
      <c r="B92" s="236"/>
      <c r="C92" s="154" t="s">
        <v>34</v>
      </c>
      <c r="D92" s="154" t="s">
        <v>35</v>
      </c>
      <c r="E92" s="184">
        <v>0</v>
      </c>
    </row>
    <row r="93" spans="1:5" s="145" customFormat="1">
      <c r="A93" s="232"/>
      <c r="B93" s="236"/>
      <c r="C93" s="177" t="s">
        <v>36</v>
      </c>
      <c r="D93" s="154" t="s">
        <v>37</v>
      </c>
      <c r="E93" s="184">
        <v>0</v>
      </c>
    </row>
    <row r="94" spans="1:5" s="145" customFormat="1">
      <c r="A94" s="232"/>
      <c r="B94" s="236"/>
      <c r="C94" s="154" t="s">
        <v>38</v>
      </c>
      <c r="D94" s="154" t="s">
        <v>39</v>
      </c>
      <c r="E94" s="184">
        <v>0</v>
      </c>
    </row>
    <row r="95" spans="1:5" s="145" customFormat="1">
      <c r="A95" s="232"/>
      <c r="B95" s="236"/>
      <c r="C95" s="154" t="s">
        <v>40</v>
      </c>
      <c r="D95" s="154" t="s">
        <v>41</v>
      </c>
      <c r="E95" s="184">
        <v>0</v>
      </c>
    </row>
    <row r="96" spans="1:5" s="145" customFormat="1">
      <c r="A96" s="232"/>
      <c r="B96" s="236"/>
      <c r="C96" s="154" t="s">
        <v>42</v>
      </c>
      <c r="D96" s="154" t="s">
        <v>43</v>
      </c>
      <c r="E96" s="184">
        <v>0</v>
      </c>
    </row>
    <row r="97" spans="1:5" s="145" customFormat="1">
      <c r="A97" s="232"/>
      <c r="B97" s="236"/>
      <c r="C97" s="177" t="s">
        <v>44</v>
      </c>
      <c r="D97" s="154" t="s">
        <v>45</v>
      </c>
      <c r="E97" s="184">
        <v>0</v>
      </c>
    </row>
    <row r="98" spans="1:5" s="145" customFormat="1">
      <c r="A98" s="232"/>
      <c r="B98" s="236"/>
      <c r="C98" s="154" t="s">
        <v>46</v>
      </c>
      <c r="D98" s="154" t="s">
        <v>47</v>
      </c>
      <c r="E98" s="184">
        <v>0</v>
      </c>
    </row>
    <row r="99" spans="1:5" s="145" customFormat="1">
      <c r="A99" s="232"/>
      <c r="B99" s="236"/>
      <c r="C99" s="154" t="s">
        <v>48</v>
      </c>
      <c r="D99" s="154" t="s">
        <v>49</v>
      </c>
      <c r="E99" s="184">
        <v>0</v>
      </c>
    </row>
    <row r="100" spans="1:5" s="145" customFormat="1">
      <c r="A100" s="232"/>
      <c r="B100" s="236"/>
      <c r="C100" s="154" t="s">
        <v>50</v>
      </c>
      <c r="D100" s="154" t="s">
        <v>51</v>
      </c>
      <c r="E100" s="184">
        <v>0</v>
      </c>
    </row>
    <row r="101" spans="1:5" s="145" customFormat="1">
      <c r="A101" s="233"/>
      <c r="B101" s="243"/>
      <c r="C101" s="154" t="s">
        <v>52</v>
      </c>
      <c r="D101" s="154" t="s">
        <v>53</v>
      </c>
      <c r="E101" s="184">
        <v>0</v>
      </c>
    </row>
    <row r="102" spans="1:5" s="145" customFormat="1">
      <c r="A102" s="233"/>
      <c r="B102" s="243"/>
      <c r="C102" s="154" t="s">
        <v>54</v>
      </c>
      <c r="D102" s="154" t="s">
        <v>55</v>
      </c>
      <c r="E102" s="185">
        <v>0</v>
      </c>
    </row>
    <row r="103" spans="1:5" s="145" customFormat="1" ht="15" thickBot="1">
      <c r="A103" s="234"/>
      <c r="B103" s="239"/>
      <c r="C103" s="155" t="s">
        <v>56</v>
      </c>
      <c r="D103" s="155" t="s">
        <v>57</v>
      </c>
      <c r="E103" s="186">
        <v>0</v>
      </c>
    </row>
    <row r="104" spans="1:5" s="145" customFormat="1">
      <c r="A104" s="231">
        <v>405</v>
      </c>
      <c r="B104" s="235" t="s">
        <v>67</v>
      </c>
      <c r="C104" s="143" t="s">
        <v>8</v>
      </c>
      <c r="D104" s="171" t="s">
        <v>9</v>
      </c>
      <c r="E104" s="187">
        <v>0</v>
      </c>
    </row>
    <row r="105" spans="1:5" s="145" customFormat="1">
      <c r="A105" s="232"/>
      <c r="B105" s="236"/>
      <c r="C105" s="147" t="s">
        <v>10</v>
      </c>
      <c r="D105" s="164" t="s">
        <v>11</v>
      </c>
      <c r="E105" s="184">
        <v>0</v>
      </c>
    </row>
    <row r="106" spans="1:5" s="145" customFormat="1">
      <c r="A106" s="232"/>
      <c r="B106" s="236"/>
      <c r="C106" s="154" t="s">
        <v>12</v>
      </c>
      <c r="D106" s="150" t="s">
        <v>13</v>
      </c>
      <c r="E106" s="184">
        <v>0</v>
      </c>
    </row>
    <row r="107" spans="1:5" s="145" customFormat="1">
      <c r="A107" s="232"/>
      <c r="B107" s="236"/>
      <c r="C107" s="154" t="s">
        <v>14</v>
      </c>
      <c r="D107" s="154" t="s">
        <v>15</v>
      </c>
      <c r="E107" s="184">
        <v>0</v>
      </c>
    </row>
    <row r="108" spans="1:5" s="145" customFormat="1">
      <c r="A108" s="232"/>
      <c r="B108" s="236"/>
      <c r="C108" s="154" t="s">
        <v>16</v>
      </c>
      <c r="D108" s="154" t="s">
        <v>17</v>
      </c>
      <c r="E108" s="184">
        <v>0</v>
      </c>
    </row>
    <row r="109" spans="1:5" s="145" customFormat="1">
      <c r="A109" s="232"/>
      <c r="B109" s="236"/>
      <c r="C109" s="154" t="s">
        <v>18</v>
      </c>
      <c r="D109" s="154" t="s">
        <v>19</v>
      </c>
      <c r="E109" s="184">
        <v>0</v>
      </c>
    </row>
    <row r="110" spans="1:5" s="145" customFormat="1">
      <c r="A110" s="232"/>
      <c r="B110" s="236"/>
      <c r="C110" s="177" t="s">
        <v>20</v>
      </c>
      <c r="D110" s="154" t="s">
        <v>21</v>
      </c>
      <c r="E110" s="184">
        <v>0</v>
      </c>
    </row>
    <row r="111" spans="1:5" s="145" customFormat="1">
      <c r="A111" s="232"/>
      <c r="B111" s="236"/>
      <c r="C111" s="154" t="s">
        <v>22</v>
      </c>
      <c r="D111" s="154" t="s">
        <v>23</v>
      </c>
      <c r="E111" s="184">
        <v>0</v>
      </c>
    </row>
    <row r="112" spans="1:5" s="145" customFormat="1">
      <c r="A112" s="232"/>
      <c r="B112" s="236"/>
      <c r="C112" s="177" t="s">
        <v>24</v>
      </c>
      <c r="D112" s="150" t="s">
        <v>25</v>
      </c>
      <c r="E112" s="184">
        <v>0</v>
      </c>
    </row>
    <row r="113" spans="1:5" s="145" customFormat="1">
      <c r="A113" s="232"/>
      <c r="B113" s="236"/>
      <c r="C113" s="147" t="s">
        <v>26</v>
      </c>
      <c r="D113" s="154" t="s">
        <v>27</v>
      </c>
      <c r="E113" s="184">
        <v>0</v>
      </c>
    </row>
    <row r="114" spans="1:5" s="145" customFormat="1">
      <c r="A114" s="232"/>
      <c r="B114" s="236"/>
      <c r="C114" s="154" t="s">
        <v>28</v>
      </c>
      <c r="D114" s="165" t="s">
        <v>29</v>
      </c>
      <c r="E114" s="184">
        <v>0</v>
      </c>
    </row>
    <row r="115" spans="1:5" s="145" customFormat="1">
      <c r="A115" s="232"/>
      <c r="B115" s="236"/>
      <c r="C115" s="154" t="s">
        <v>30</v>
      </c>
      <c r="D115" s="154" t="s">
        <v>31</v>
      </c>
      <c r="E115" s="184">
        <v>0</v>
      </c>
    </row>
    <row r="116" spans="1:5" s="145" customFormat="1">
      <c r="A116" s="232"/>
      <c r="B116" s="236"/>
      <c r="C116" s="154" t="s">
        <v>32</v>
      </c>
      <c r="D116" s="154" t="s">
        <v>33</v>
      </c>
      <c r="E116" s="184">
        <v>0</v>
      </c>
    </row>
    <row r="117" spans="1:5" s="145" customFormat="1">
      <c r="A117" s="232"/>
      <c r="B117" s="236"/>
      <c r="C117" s="154" t="s">
        <v>34</v>
      </c>
      <c r="D117" s="154" t="s">
        <v>35</v>
      </c>
      <c r="E117" s="184">
        <v>0</v>
      </c>
    </row>
    <row r="118" spans="1:5" s="145" customFormat="1">
      <c r="A118" s="232"/>
      <c r="B118" s="236"/>
      <c r="C118" s="177" t="s">
        <v>36</v>
      </c>
      <c r="D118" s="154" t="s">
        <v>37</v>
      </c>
      <c r="E118" s="184">
        <v>0</v>
      </c>
    </row>
    <row r="119" spans="1:5" s="145" customFormat="1">
      <c r="A119" s="232"/>
      <c r="B119" s="236"/>
      <c r="C119" s="154" t="s">
        <v>38</v>
      </c>
      <c r="D119" s="154" t="s">
        <v>39</v>
      </c>
      <c r="E119" s="184">
        <v>0</v>
      </c>
    </row>
    <row r="120" spans="1:5" s="145" customFormat="1">
      <c r="A120" s="232"/>
      <c r="B120" s="236"/>
      <c r="C120" s="154" t="s">
        <v>40</v>
      </c>
      <c r="D120" s="154" t="s">
        <v>41</v>
      </c>
      <c r="E120" s="184">
        <v>0</v>
      </c>
    </row>
    <row r="121" spans="1:5" s="145" customFormat="1">
      <c r="A121" s="232"/>
      <c r="B121" s="236"/>
      <c r="C121" s="154" t="s">
        <v>42</v>
      </c>
      <c r="D121" s="154" t="s">
        <v>43</v>
      </c>
      <c r="E121" s="184">
        <v>0</v>
      </c>
    </row>
    <row r="122" spans="1:5" s="145" customFormat="1">
      <c r="A122" s="232"/>
      <c r="B122" s="236"/>
      <c r="C122" s="177" t="s">
        <v>44</v>
      </c>
      <c r="D122" s="154" t="s">
        <v>45</v>
      </c>
      <c r="E122" s="184">
        <v>0</v>
      </c>
    </row>
    <row r="123" spans="1:5" s="145" customFormat="1">
      <c r="A123" s="232"/>
      <c r="B123" s="236"/>
      <c r="C123" s="154" t="s">
        <v>46</v>
      </c>
      <c r="D123" s="154" t="s">
        <v>47</v>
      </c>
      <c r="E123" s="184">
        <v>0</v>
      </c>
    </row>
    <row r="124" spans="1:5" s="145" customFormat="1">
      <c r="A124" s="232"/>
      <c r="B124" s="236"/>
      <c r="C124" s="154" t="s">
        <v>48</v>
      </c>
      <c r="D124" s="154" t="s">
        <v>49</v>
      </c>
      <c r="E124" s="184">
        <v>0</v>
      </c>
    </row>
    <row r="125" spans="1:5" s="145" customFormat="1">
      <c r="A125" s="232"/>
      <c r="B125" s="236"/>
      <c r="C125" s="154" t="s">
        <v>50</v>
      </c>
      <c r="D125" s="154" t="s">
        <v>51</v>
      </c>
      <c r="E125" s="184">
        <v>0</v>
      </c>
    </row>
    <row r="126" spans="1:5" s="145" customFormat="1">
      <c r="A126" s="233"/>
      <c r="B126" s="243"/>
      <c r="C126" s="154" t="s">
        <v>52</v>
      </c>
      <c r="D126" s="154" t="s">
        <v>53</v>
      </c>
      <c r="E126" s="184">
        <v>0</v>
      </c>
    </row>
    <row r="127" spans="1:5" s="145" customFormat="1">
      <c r="A127" s="233"/>
      <c r="B127" s="243"/>
      <c r="C127" s="154" t="s">
        <v>54</v>
      </c>
      <c r="D127" s="154" t="s">
        <v>55</v>
      </c>
      <c r="E127" s="185">
        <v>0</v>
      </c>
    </row>
    <row r="128" spans="1:5" s="145" customFormat="1" ht="15" thickBot="1">
      <c r="A128" s="234"/>
      <c r="B128" s="239"/>
      <c r="C128" s="155" t="s">
        <v>56</v>
      </c>
      <c r="D128" s="155" t="s">
        <v>57</v>
      </c>
      <c r="E128" s="186">
        <v>0</v>
      </c>
    </row>
    <row r="129" spans="1:5" s="145" customFormat="1">
      <c r="A129" s="223">
        <v>406</v>
      </c>
      <c r="B129" s="227" t="s">
        <v>76</v>
      </c>
      <c r="C129" s="143" t="s">
        <v>8</v>
      </c>
      <c r="D129" s="171" t="s">
        <v>9</v>
      </c>
      <c r="E129" s="187">
        <v>0</v>
      </c>
    </row>
    <row r="130" spans="1:5" s="145" customFormat="1">
      <c r="A130" s="224"/>
      <c r="B130" s="228"/>
      <c r="C130" s="147" t="s">
        <v>10</v>
      </c>
      <c r="D130" s="164" t="s">
        <v>11</v>
      </c>
      <c r="E130" s="184">
        <v>0</v>
      </c>
    </row>
    <row r="131" spans="1:5" s="145" customFormat="1">
      <c r="A131" s="224"/>
      <c r="B131" s="228"/>
      <c r="C131" s="154" t="s">
        <v>12</v>
      </c>
      <c r="D131" s="150" t="s">
        <v>13</v>
      </c>
      <c r="E131" s="184">
        <v>0</v>
      </c>
    </row>
    <row r="132" spans="1:5" s="145" customFormat="1">
      <c r="A132" s="224"/>
      <c r="B132" s="228"/>
      <c r="C132" s="154" t="s">
        <v>14</v>
      </c>
      <c r="D132" s="154" t="s">
        <v>15</v>
      </c>
      <c r="E132" s="184">
        <v>0</v>
      </c>
    </row>
    <row r="133" spans="1:5" s="145" customFormat="1">
      <c r="A133" s="224"/>
      <c r="B133" s="228"/>
      <c r="C133" s="154" t="s">
        <v>16</v>
      </c>
      <c r="D133" s="154" t="s">
        <v>17</v>
      </c>
      <c r="E133" s="184">
        <v>0</v>
      </c>
    </row>
    <row r="134" spans="1:5" s="145" customFormat="1">
      <c r="A134" s="224"/>
      <c r="B134" s="228"/>
      <c r="C134" s="154" t="s">
        <v>18</v>
      </c>
      <c r="D134" s="154" t="s">
        <v>19</v>
      </c>
      <c r="E134" s="184">
        <v>0</v>
      </c>
    </row>
    <row r="135" spans="1:5" s="145" customFormat="1">
      <c r="A135" s="224"/>
      <c r="B135" s="228"/>
      <c r="C135" s="177" t="s">
        <v>20</v>
      </c>
      <c r="D135" s="154" t="s">
        <v>21</v>
      </c>
      <c r="E135" s="184">
        <v>0</v>
      </c>
    </row>
    <row r="136" spans="1:5" s="145" customFormat="1">
      <c r="A136" s="224"/>
      <c r="B136" s="228"/>
      <c r="C136" s="154" t="s">
        <v>22</v>
      </c>
      <c r="D136" s="154" t="s">
        <v>23</v>
      </c>
      <c r="E136" s="184">
        <v>0</v>
      </c>
    </row>
    <row r="137" spans="1:5" s="145" customFormat="1">
      <c r="A137" s="224"/>
      <c r="B137" s="228"/>
      <c r="C137" s="177" t="s">
        <v>24</v>
      </c>
      <c r="D137" s="150" t="s">
        <v>25</v>
      </c>
      <c r="E137" s="184">
        <v>0</v>
      </c>
    </row>
    <row r="138" spans="1:5" s="145" customFormat="1">
      <c r="A138" s="224"/>
      <c r="B138" s="228"/>
      <c r="C138" s="147" t="s">
        <v>26</v>
      </c>
      <c r="D138" s="154" t="s">
        <v>27</v>
      </c>
      <c r="E138" s="184">
        <v>0</v>
      </c>
    </row>
    <row r="139" spans="1:5" s="145" customFormat="1">
      <c r="A139" s="224"/>
      <c r="B139" s="228"/>
      <c r="C139" s="154" t="s">
        <v>28</v>
      </c>
      <c r="D139" s="165" t="s">
        <v>29</v>
      </c>
      <c r="E139" s="184">
        <v>0</v>
      </c>
    </row>
    <row r="140" spans="1:5" s="145" customFormat="1">
      <c r="A140" s="224"/>
      <c r="B140" s="228"/>
      <c r="C140" s="154" t="s">
        <v>30</v>
      </c>
      <c r="D140" s="154" t="s">
        <v>31</v>
      </c>
      <c r="E140" s="184">
        <v>0</v>
      </c>
    </row>
    <row r="141" spans="1:5" s="145" customFormat="1">
      <c r="A141" s="224"/>
      <c r="B141" s="228"/>
      <c r="C141" s="154" t="s">
        <v>32</v>
      </c>
      <c r="D141" s="154" t="s">
        <v>33</v>
      </c>
      <c r="E141" s="184">
        <v>0</v>
      </c>
    </row>
    <row r="142" spans="1:5" s="145" customFormat="1">
      <c r="A142" s="224"/>
      <c r="B142" s="228"/>
      <c r="C142" s="154" t="s">
        <v>34</v>
      </c>
      <c r="D142" s="154" t="s">
        <v>35</v>
      </c>
      <c r="E142" s="184">
        <v>0</v>
      </c>
    </row>
    <row r="143" spans="1:5" s="145" customFormat="1">
      <c r="A143" s="224"/>
      <c r="B143" s="228"/>
      <c r="C143" s="177" t="s">
        <v>36</v>
      </c>
      <c r="D143" s="154" t="s">
        <v>37</v>
      </c>
      <c r="E143" s="184">
        <v>0</v>
      </c>
    </row>
    <row r="144" spans="1:5" s="145" customFormat="1">
      <c r="A144" s="224"/>
      <c r="B144" s="228"/>
      <c r="C144" s="154" t="s">
        <v>38</v>
      </c>
      <c r="D144" s="154" t="s">
        <v>39</v>
      </c>
      <c r="E144" s="184">
        <v>0</v>
      </c>
    </row>
    <row r="145" spans="1:5" s="145" customFormat="1">
      <c r="A145" s="224"/>
      <c r="B145" s="228"/>
      <c r="C145" s="154" t="s">
        <v>40</v>
      </c>
      <c r="D145" s="154" t="s">
        <v>41</v>
      </c>
      <c r="E145" s="184">
        <v>0</v>
      </c>
    </row>
    <row r="146" spans="1:5" s="145" customFormat="1">
      <c r="A146" s="224"/>
      <c r="B146" s="228"/>
      <c r="C146" s="154" t="s">
        <v>42</v>
      </c>
      <c r="D146" s="154" t="s">
        <v>43</v>
      </c>
      <c r="E146" s="184">
        <v>0</v>
      </c>
    </row>
    <row r="147" spans="1:5" s="145" customFormat="1">
      <c r="A147" s="224"/>
      <c r="B147" s="228"/>
      <c r="C147" s="177" t="s">
        <v>44</v>
      </c>
      <c r="D147" s="154" t="s">
        <v>45</v>
      </c>
      <c r="E147" s="184">
        <v>0</v>
      </c>
    </row>
    <row r="148" spans="1:5">
      <c r="A148" s="224"/>
      <c r="B148" s="228"/>
      <c r="C148" s="5" t="s">
        <v>46</v>
      </c>
      <c r="D148" s="5" t="s">
        <v>47</v>
      </c>
      <c r="E148" s="18">
        <v>1</v>
      </c>
    </row>
    <row r="149" spans="1:5" s="145" customFormat="1">
      <c r="A149" s="224"/>
      <c r="B149" s="228"/>
      <c r="C149" s="154" t="s">
        <v>48</v>
      </c>
      <c r="D149" s="154" t="s">
        <v>49</v>
      </c>
      <c r="E149" s="184">
        <v>0</v>
      </c>
    </row>
    <row r="150" spans="1:5" s="145" customFormat="1">
      <c r="A150" s="224"/>
      <c r="B150" s="228"/>
      <c r="C150" s="154" t="s">
        <v>50</v>
      </c>
      <c r="D150" s="154" t="s">
        <v>51</v>
      </c>
      <c r="E150" s="184">
        <v>0</v>
      </c>
    </row>
    <row r="151" spans="1:5" s="145" customFormat="1">
      <c r="A151" s="225"/>
      <c r="B151" s="229"/>
      <c r="C151" s="154" t="s">
        <v>52</v>
      </c>
      <c r="D151" s="154" t="s">
        <v>53</v>
      </c>
      <c r="E151" s="184">
        <v>0</v>
      </c>
    </row>
    <row r="152" spans="1:5" s="145" customFormat="1">
      <c r="A152" s="225"/>
      <c r="B152" s="229"/>
      <c r="C152" s="154" t="s">
        <v>54</v>
      </c>
      <c r="D152" s="154" t="s">
        <v>55</v>
      </c>
      <c r="E152" s="185">
        <v>0</v>
      </c>
    </row>
    <row r="153" spans="1:5" s="145" customFormat="1" ht="15" thickBot="1">
      <c r="A153" s="226"/>
      <c r="B153" s="230"/>
      <c r="C153" s="155" t="s">
        <v>56</v>
      </c>
      <c r="D153" s="155" t="s">
        <v>57</v>
      </c>
      <c r="E153" s="186">
        <v>0</v>
      </c>
    </row>
    <row r="154" spans="1:5" s="145" customFormat="1">
      <c r="A154" s="223">
        <v>407</v>
      </c>
      <c r="B154" s="227" t="s">
        <v>76</v>
      </c>
      <c r="C154" s="143" t="s">
        <v>8</v>
      </c>
      <c r="D154" s="171" t="s">
        <v>9</v>
      </c>
      <c r="E154" s="187">
        <v>0</v>
      </c>
    </row>
    <row r="155" spans="1:5" s="145" customFormat="1">
      <c r="A155" s="224"/>
      <c r="B155" s="228"/>
      <c r="C155" s="147" t="s">
        <v>10</v>
      </c>
      <c r="D155" s="164" t="s">
        <v>11</v>
      </c>
      <c r="E155" s="184">
        <v>0</v>
      </c>
    </row>
    <row r="156" spans="1:5" s="145" customFormat="1">
      <c r="A156" s="224"/>
      <c r="B156" s="228"/>
      <c r="C156" s="154" t="s">
        <v>12</v>
      </c>
      <c r="D156" s="150" t="s">
        <v>13</v>
      </c>
      <c r="E156" s="184">
        <v>0</v>
      </c>
    </row>
    <row r="157" spans="1:5" s="145" customFormat="1">
      <c r="A157" s="224"/>
      <c r="B157" s="228"/>
      <c r="C157" s="154" t="s">
        <v>14</v>
      </c>
      <c r="D157" s="154" t="s">
        <v>15</v>
      </c>
      <c r="E157" s="184">
        <v>0</v>
      </c>
    </row>
    <row r="158" spans="1:5" s="145" customFormat="1">
      <c r="A158" s="224"/>
      <c r="B158" s="228"/>
      <c r="C158" s="154" t="s">
        <v>16</v>
      </c>
      <c r="D158" s="154" t="s">
        <v>17</v>
      </c>
      <c r="E158" s="184">
        <v>0</v>
      </c>
    </row>
    <row r="159" spans="1:5" s="145" customFormat="1">
      <c r="A159" s="224"/>
      <c r="B159" s="228"/>
      <c r="C159" s="154" t="s">
        <v>18</v>
      </c>
      <c r="D159" s="154" t="s">
        <v>19</v>
      </c>
      <c r="E159" s="184">
        <v>0</v>
      </c>
    </row>
    <row r="160" spans="1:5" s="145" customFormat="1">
      <c r="A160" s="224"/>
      <c r="B160" s="228"/>
      <c r="C160" s="177" t="s">
        <v>20</v>
      </c>
      <c r="D160" s="154" t="s">
        <v>21</v>
      </c>
      <c r="E160" s="184">
        <v>0</v>
      </c>
    </row>
    <row r="161" spans="1:5" s="145" customFormat="1">
      <c r="A161" s="224"/>
      <c r="B161" s="228"/>
      <c r="C161" s="154" t="s">
        <v>22</v>
      </c>
      <c r="D161" s="154" t="s">
        <v>23</v>
      </c>
      <c r="E161" s="184">
        <v>0</v>
      </c>
    </row>
    <row r="162" spans="1:5" s="145" customFormat="1">
      <c r="A162" s="224"/>
      <c r="B162" s="228"/>
      <c r="C162" s="177" t="s">
        <v>24</v>
      </c>
      <c r="D162" s="150" t="s">
        <v>25</v>
      </c>
      <c r="E162" s="184">
        <v>0</v>
      </c>
    </row>
    <row r="163" spans="1:5" s="145" customFormat="1">
      <c r="A163" s="224"/>
      <c r="B163" s="228"/>
      <c r="C163" s="147" t="s">
        <v>26</v>
      </c>
      <c r="D163" s="154" t="s">
        <v>27</v>
      </c>
      <c r="E163" s="184">
        <v>0</v>
      </c>
    </row>
    <row r="164" spans="1:5" s="145" customFormat="1">
      <c r="A164" s="224"/>
      <c r="B164" s="228"/>
      <c r="C164" s="154" t="s">
        <v>28</v>
      </c>
      <c r="D164" s="165" t="s">
        <v>29</v>
      </c>
      <c r="E164" s="184">
        <v>0</v>
      </c>
    </row>
    <row r="165" spans="1:5" s="145" customFormat="1">
      <c r="A165" s="224"/>
      <c r="B165" s="228"/>
      <c r="C165" s="154" t="s">
        <v>30</v>
      </c>
      <c r="D165" s="154" t="s">
        <v>31</v>
      </c>
      <c r="E165" s="184">
        <v>0</v>
      </c>
    </row>
    <row r="166" spans="1:5" s="145" customFormat="1">
      <c r="A166" s="224"/>
      <c r="B166" s="228"/>
      <c r="C166" s="154" t="s">
        <v>32</v>
      </c>
      <c r="D166" s="154" t="s">
        <v>33</v>
      </c>
      <c r="E166" s="184">
        <v>0</v>
      </c>
    </row>
    <row r="167" spans="1:5" s="145" customFormat="1">
      <c r="A167" s="224"/>
      <c r="B167" s="228"/>
      <c r="C167" s="154" t="s">
        <v>34</v>
      </c>
      <c r="D167" s="154" t="s">
        <v>35</v>
      </c>
      <c r="E167" s="184">
        <v>0</v>
      </c>
    </row>
    <row r="168" spans="1:5" s="145" customFormat="1">
      <c r="A168" s="224"/>
      <c r="B168" s="228"/>
      <c r="C168" s="177" t="s">
        <v>36</v>
      </c>
      <c r="D168" s="154" t="s">
        <v>37</v>
      </c>
      <c r="E168" s="184">
        <v>0</v>
      </c>
    </row>
    <row r="169" spans="1:5" s="145" customFormat="1">
      <c r="A169" s="224"/>
      <c r="B169" s="228"/>
      <c r="C169" s="154" t="s">
        <v>38</v>
      </c>
      <c r="D169" s="154" t="s">
        <v>39</v>
      </c>
      <c r="E169" s="184">
        <v>0</v>
      </c>
    </row>
    <row r="170" spans="1:5" s="145" customFormat="1">
      <c r="A170" s="224"/>
      <c r="B170" s="228"/>
      <c r="C170" s="154" t="s">
        <v>40</v>
      </c>
      <c r="D170" s="154" t="s">
        <v>41</v>
      </c>
      <c r="E170" s="184">
        <v>0</v>
      </c>
    </row>
    <row r="171" spans="1:5" s="145" customFormat="1">
      <c r="A171" s="224"/>
      <c r="B171" s="228"/>
      <c r="C171" s="154" t="s">
        <v>42</v>
      </c>
      <c r="D171" s="154" t="s">
        <v>43</v>
      </c>
      <c r="E171" s="184">
        <v>0</v>
      </c>
    </row>
    <row r="172" spans="1:5" s="145" customFormat="1">
      <c r="A172" s="224"/>
      <c r="B172" s="228"/>
      <c r="C172" s="177" t="s">
        <v>44</v>
      </c>
      <c r="D172" s="154" t="s">
        <v>45</v>
      </c>
      <c r="E172" s="184">
        <v>0</v>
      </c>
    </row>
    <row r="173" spans="1:5">
      <c r="A173" s="224"/>
      <c r="B173" s="228"/>
      <c r="C173" s="5" t="s">
        <v>46</v>
      </c>
      <c r="D173" s="5" t="s">
        <v>47</v>
      </c>
      <c r="E173" s="18">
        <v>1</v>
      </c>
    </row>
    <row r="174" spans="1:5" s="145" customFormat="1">
      <c r="A174" s="224"/>
      <c r="B174" s="228"/>
      <c r="C174" s="154" t="s">
        <v>48</v>
      </c>
      <c r="D174" s="154" t="s">
        <v>49</v>
      </c>
      <c r="E174" s="184">
        <v>0</v>
      </c>
    </row>
    <row r="175" spans="1:5" s="145" customFormat="1">
      <c r="A175" s="224"/>
      <c r="B175" s="228"/>
      <c r="C175" s="154" t="s">
        <v>50</v>
      </c>
      <c r="D175" s="154" t="s">
        <v>51</v>
      </c>
      <c r="E175" s="184">
        <v>0</v>
      </c>
    </row>
    <row r="176" spans="1:5" s="145" customFormat="1">
      <c r="A176" s="225"/>
      <c r="B176" s="229"/>
      <c r="C176" s="154" t="s">
        <v>52</v>
      </c>
      <c r="D176" s="154" t="s">
        <v>53</v>
      </c>
      <c r="E176" s="184">
        <v>0</v>
      </c>
    </row>
    <row r="177" spans="1:5" s="145" customFormat="1">
      <c r="A177" s="225"/>
      <c r="B177" s="229"/>
      <c r="C177" s="154" t="s">
        <v>54</v>
      </c>
      <c r="D177" s="154" t="s">
        <v>55</v>
      </c>
      <c r="E177" s="185">
        <v>0</v>
      </c>
    </row>
    <row r="178" spans="1:5" s="145" customFormat="1" ht="15" thickBot="1">
      <c r="A178" s="226"/>
      <c r="B178" s="230"/>
      <c r="C178" s="155" t="s">
        <v>56</v>
      </c>
      <c r="D178" s="155" t="s">
        <v>57</v>
      </c>
      <c r="E178" s="186">
        <v>0</v>
      </c>
    </row>
    <row r="179" spans="1:5" s="145" customFormat="1">
      <c r="A179" s="231">
        <v>408</v>
      </c>
      <c r="B179" s="235" t="s">
        <v>67</v>
      </c>
      <c r="C179" s="143" t="s">
        <v>8</v>
      </c>
      <c r="D179" s="171" t="s">
        <v>9</v>
      </c>
      <c r="E179" s="187">
        <v>0</v>
      </c>
    </row>
    <row r="180" spans="1:5" s="145" customFormat="1">
      <c r="A180" s="232"/>
      <c r="B180" s="236"/>
      <c r="C180" s="147" t="s">
        <v>10</v>
      </c>
      <c r="D180" s="164" t="s">
        <v>11</v>
      </c>
      <c r="E180" s="184">
        <v>0</v>
      </c>
    </row>
    <row r="181" spans="1:5" s="145" customFormat="1">
      <c r="A181" s="232"/>
      <c r="B181" s="236"/>
      <c r="C181" s="154" t="s">
        <v>12</v>
      </c>
      <c r="D181" s="150" t="s">
        <v>13</v>
      </c>
      <c r="E181" s="184">
        <v>0</v>
      </c>
    </row>
    <row r="182" spans="1:5" s="145" customFormat="1">
      <c r="A182" s="232"/>
      <c r="B182" s="236"/>
      <c r="C182" s="154" t="s">
        <v>14</v>
      </c>
      <c r="D182" s="154" t="s">
        <v>15</v>
      </c>
      <c r="E182" s="184">
        <v>0</v>
      </c>
    </row>
    <row r="183" spans="1:5" s="145" customFormat="1">
      <c r="A183" s="232"/>
      <c r="B183" s="236"/>
      <c r="C183" s="154" t="s">
        <v>16</v>
      </c>
      <c r="D183" s="154" t="s">
        <v>17</v>
      </c>
      <c r="E183" s="184">
        <v>0</v>
      </c>
    </row>
    <row r="184" spans="1:5" s="145" customFormat="1">
      <c r="A184" s="232"/>
      <c r="B184" s="236"/>
      <c r="C184" s="154" t="s">
        <v>18</v>
      </c>
      <c r="D184" s="154" t="s">
        <v>19</v>
      </c>
      <c r="E184" s="184">
        <v>0</v>
      </c>
    </row>
    <row r="185" spans="1:5" s="145" customFormat="1">
      <c r="A185" s="232"/>
      <c r="B185" s="236"/>
      <c r="C185" s="177" t="s">
        <v>20</v>
      </c>
      <c r="D185" s="154" t="s">
        <v>21</v>
      </c>
      <c r="E185" s="184">
        <v>0</v>
      </c>
    </row>
    <row r="186" spans="1:5" s="145" customFormat="1">
      <c r="A186" s="232"/>
      <c r="B186" s="236"/>
      <c r="C186" s="154" t="s">
        <v>22</v>
      </c>
      <c r="D186" s="154" t="s">
        <v>23</v>
      </c>
      <c r="E186" s="184">
        <v>0</v>
      </c>
    </row>
    <row r="187" spans="1:5" s="145" customFormat="1">
      <c r="A187" s="232"/>
      <c r="B187" s="236"/>
      <c r="C187" s="177" t="s">
        <v>24</v>
      </c>
      <c r="D187" s="150" t="s">
        <v>25</v>
      </c>
      <c r="E187" s="184">
        <v>0</v>
      </c>
    </row>
    <row r="188" spans="1:5" s="145" customFormat="1">
      <c r="A188" s="232"/>
      <c r="B188" s="236"/>
      <c r="C188" s="147" t="s">
        <v>26</v>
      </c>
      <c r="D188" s="154" t="s">
        <v>27</v>
      </c>
      <c r="E188" s="184">
        <v>0</v>
      </c>
    </row>
    <row r="189" spans="1:5" s="145" customFormat="1">
      <c r="A189" s="232"/>
      <c r="B189" s="236"/>
      <c r="C189" s="154" t="s">
        <v>28</v>
      </c>
      <c r="D189" s="165" t="s">
        <v>29</v>
      </c>
      <c r="E189" s="184">
        <v>0</v>
      </c>
    </row>
    <row r="190" spans="1:5" s="145" customFormat="1">
      <c r="A190" s="232"/>
      <c r="B190" s="236"/>
      <c r="C190" s="154" t="s">
        <v>30</v>
      </c>
      <c r="D190" s="154" t="s">
        <v>31</v>
      </c>
      <c r="E190" s="184">
        <v>0</v>
      </c>
    </row>
    <row r="191" spans="1:5" s="145" customFormat="1">
      <c r="A191" s="232"/>
      <c r="B191" s="236"/>
      <c r="C191" s="154" t="s">
        <v>32</v>
      </c>
      <c r="D191" s="154" t="s">
        <v>33</v>
      </c>
      <c r="E191" s="184">
        <v>0</v>
      </c>
    </row>
    <row r="192" spans="1:5" s="145" customFormat="1">
      <c r="A192" s="232"/>
      <c r="B192" s="236"/>
      <c r="C192" s="154" t="s">
        <v>34</v>
      </c>
      <c r="D192" s="154" t="s">
        <v>35</v>
      </c>
      <c r="E192" s="184">
        <v>0</v>
      </c>
    </row>
    <row r="193" spans="1:5" s="145" customFormat="1">
      <c r="A193" s="232"/>
      <c r="B193" s="236"/>
      <c r="C193" s="177" t="s">
        <v>36</v>
      </c>
      <c r="D193" s="154" t="s">
        <v>37</v>
      </c>
      <c r="E193" s="184">
        <v>0</v>
      </c>
    </row>
    <row r="194" spans="1:5" s="145" customFormat="1">
      <c r="A194" s="232"/>
      <c r="B194" s="236"/>
      <c r="C194" s="154" t="s">
        <v>38</v>
      </c>
      <c r="D194" s="154" t="s">
        <v>39</v>
      </c>
      <c r="E194" s="184">
        <v>0</v>
      </c>
    </row>
    <row r="195" spans="1:5" s="145" customFormat="1">
      <c r="A195" s="232"/>
      <c r="B195" s="236"/>
      <c r="C195" s="154" t="s">
        <v>40</v>
      </c>
      <c r="D195" s="154" t="s">
        <v>41</v>
      </c>
      <c r="E195" s="184">
        <v>0</v>
      </c>
    </row>
    <row r="196" spans="1:5" s="145" customFormat="1">
      <c r="A196" s="232"/>
      <c r="B196" s="236"/>
      <c r="C196" s="154" t="s">
        <v>42</v>
      </c>
      <c r="D196" s="154" t="s">
        <v>43</v>
      </c>
      <c r="E196" s="184">
        <v>0</v>
      </c>
    </row>
    <row r="197" spans="1:5" s="145" customFormat="1">
      <c r="A197" s="232"/>
      <c r="B197" s="236"/>
      <c r="C197" s="177" t="s">
        <v>44</v>
      </c>
      <c r="D197" s="154" t="s">
        <v>45</v>
      </c>
      <c r="E197" s="184">
        <v>0</v>
      </c>
    </row>
    <row r="198" spans="1:5" s="145" customFormat="1">
      <c r="A198" s="232"/>
      <c r="B198" s="236"/>
      <c r="C198" s="154" t="s">
        <v>46</v>
      </c>
      <c r="D198" s="154" t="s">
        <v>47</v>
      </c>
      <c r="E198" s="184">
        <v>0</v>
      </c>
    </row>
    <row r="199" spans="1:5" s="145" customFormat="1">
      <c r="A199" s="232"/>
      <c r="B199" s="236"/>
      <c r="C199" s="154" t="s">
        <v>48</v>
      </c>
      <c r="D199" s="154" t="s">
        <v>49</v>
      </c>
      <c r="E199" s="184">
        <v>0</v>
      </c>
    </row>
    <row r="200" spans="1:5" s="145" customFormat="1">
      <c r="A200" s="232"/>
      <c r="B200" s="236"/>
      <c r="C200" s="154" t="s">
        <v>50</v>
      </c>
      <c r="D200" s="154" t="s">
        <v>51</v>
      </c>
      <c r="E200" s="184">
        <v>0</v>
      </c>
    </row>
    <row r="201" spans="1:5" s="145" customFormat="1">
      <c r="A201" s="233"/>
      <c r="B201" s="243"/>
      <c r="C201" s="154" t="s">
        <v>52</v>
      </c>
      <c r="D201" s="154" t="s">
        <v>53</v>
      </c>
      <c r="E201" s="184">
        <v>0</v>
      </c>
    </row>
    <row r="202" spans="1:5" s="145" customFormat="1">
      <c r="A202" s="233"/>
      <c r="B202" s="243"/>
      <c r="C202" s="154" t="s">
        <v>54</v>
      </c>
      <c r="D202" s="154" t="s">
        <v>55</v>
      </c>
      <c r="E202" s="185">
        <v>0</v>
      </c>
    </row>
    <row r="203" spans="1:5" s="145" customFormat="1" ht="15" thickBot="1">
      <c r="A203" s="234"/>
      <c r="B203" s="239"/>
      <c r="C203" s="155" t="s">
        <v>56</v>
      </c>
      <c r="D203" s="155" t="s">
        <v>57</v>
      </c>
      <c r="E203" s="186">
        <v>0</v>
      </c>
    </row>
    <row r="204" spans="1:5" s="145" customFormat="1" ht="15.75" customHeight="1">
      <c r="A204" s="231">
        <v>409</v>
      </c>
      <c r="B204" s="235" t="s">
        <v>67</v>
      </c>
      <c r="C204" s="143" t="s">
        <v>8</v>
      </c>
      <c r="D204" s="171" t="s">
        <v>9</v>
      </c>
      <c r="E204" s="187">
        <v>0</v>
      </c>
    </row>
    <row r="205" spans="1:5" s="145" customFormat="1" ht="15.75" customHeight="1">
      <c r="A205" s="232"/>
      <c r="B205" s="236"/>
      <c r="C205" s="147" t="s">
        <v>10</v>
      </c>
      <c r="D205" s="164" t="s">
        <v>11</v>
      </c>
      <c r="E205" s="184">
        <v>0</v>
      </c>
    </row>
    <row r="206" spans="1:5" s="145" customFormat="1" ht="15.75" customHeight="1">
      <c r="A206" s="232"/>
      <c r="B206" s="236"/>
      <c r="C206" s="154" t="s">
        <v>12</v>
      </c>
      <c r="D206" s="150" t="s">
        <v>13</v>
      </c>
      <c r="E206" s="184">
        <v>0</v>
      </c>
    </row>
    <row r="207" spans="1:5" s="145" customFormat="1" ht="15.75" customHeight="1">
      <c r="A207" s="232"/>
      <c r="B207" s="236"/>
      <c r="C207" s="154" t="s">
        <v>14</v>
      </c>
      <c r="D207" s="154" t="s">
        <v>15</v>
      </c>
      <c r="E207" s="184">
        <v>0</v>
      </c>
    </row>
    <row r="208" spans="1:5" s="145" customFormat="1" ht="15.75" customHeight="1">
      <c r="A208" s="232"/>
      <c r="B208" s="236"/>
      <c r="C208" s="154" t="s">
        <v>16</v>
      </c>
      <c r="D208" s="154" t="s">
        <v>17</v>
      </c>
      <c r="E208" s="184">
        <v>0</v>
      </c>
    </row>
    <row r="209" spans="1:5" s="145" customFormat="1" ht="15.75" customHeight="1">
      <c r="A209" s="232"/>
      <c r="B209" s="236"/>
      <c r="C209" s="154" t="s">
        <v>18</v>
      </c>
      <c r="D209" s="154" t="s">
        <v>19</v>
      </c>
      <c r="E209" s="184">
        <v>0</v>
      </c>
    </row>
    <row r="210" spans="1:5" s="145" customFormat="1" ht="15.75" customHeight="1">
      <c r="A210" s="232"/>
      <c r="B210" s="236"/>
      <c r="C210" s="177" t="s">
        <v>20</v>
      </c>
      <c r="D210" s="154" t="s">
        <v>21</v>
      </c>
      <c r="E210" s="184">
        <v>0</v>
      </c>
    </row>
    <row r="211" spans="1:5" s="145" customFormat="1" ht="15.75" customHeight="1">
      <c r="A211" s="232"/>
      <c r="B211" s="236"/>
      <c r="C211" s="154" t="s">
        <v>22</v>
      </c>
      <c r="D211" s="154" t="s">
        <v>23</v>
      </c>
      <c r="E211" s="184">
        <v>0</v>
      </c>
    </row>
    <row r="212" spans="1:5" s="145" customFormat="1" ht="15.75" customHeight="1">
      <c r="A212" s="232"/>
      <c r="B212" s="236"/>
      <c r="C212" s="177" t="s">
        <v>24</v>
      </c>
      <c r="D212" s="150" t="s">
        <v>25</v>
      </c>
      <c r="E212" s="184">
        <v>0</v>
      </c>
    </row>
    <row r="213" spans="1:5" s="145" customFormat="1" ht="15.75" customHeight="1">
      <c r="A213" s="232"/>
      <c r="B213" s="236"/>
      <c r="C213" s="147" t="s">
        <v>26</v>
      </c>
      <c r="D213" s="154" t="s">
        <v>27</v>
      </c>
      <c r="E213" s="184">
        <v>0</v>
      </c>
    </row>
    <row r="214" spans="1:5" s="145" customFormat="1" ht="15.75" customHeight="1">
      <c r="A214" s="232"/>
      <c r="B214" s="236"/>
      <c r="C214" s="154" t="s">
        <v>28</v>
      </c>
      <c r="D214" s="165" t="s">
        <v>29</v>
      </c>
      <c r="E214" s="184">
        <v>0</v>
      </c>
    </row>
    <row r="215" spans="1:5" s="145" customFormat="1" ht="15.75" customHeight="1">
      <c r="A215" s="232"/>
      <c r="B215" s="236"/>
      <c r="C215" s="154" t="s">
        <v>30</v>
      </c>
      <c r="D215" s="154" t="s">
        <v>31</v>
      </c>
      <c r="E215" s="184">
        <v>0</v>
      </c>
    </row>
    <row r="216" spans="1:5" s="145" customFormat="1" ht="15.75" customHeight="1">
      <c r="A216" s="232"/>
      <c r="B216" s="236"/>
      <c r="C216" s="154" t="s">
        <v>32</v>
      </c>
      <c r="D216" s="154" t="s">
        <v>33</v>
      </c>
      <c r="E216" s="184">
        <v>0</v>
      </c>
    </row>
    <row r="217" spans="1:5" s="145" customFormat="1" ht="15.75" customHeight="1">
      <c r="A217" s="232"/>
      <c r="B217" s="236"/>
      <c r="C217" s="154" t="s">
        <v>34</v>
      </c>
      <c r="D217" s="154" t="s">
        <v>35</v>
      </c>
      <c r="E217" s="184">
        <v>0</v>
      </c>
    </row>
    <row r="218" spans="1:5" s="145" customFormat="1" ht="15.75" customHeight="1">
      <c r="A218" s="232"/>
      <c r="B218" s="236"/>
      <c r="C218" s="177" t="s">
        <v>36</v>
      </c>
      <c r="D218" s="154" t="s">
        <v>37</v>
      </c>
      <c r="E218" s="184">
        <v>0</v>
      </c>
    </row>
    <row r="219" spans="1:5" s="145" customFormat="1" ht="15.75" customHeight="1">
      <c r="A219" s="232"/>
      <c r="B219" s="236"/>
      <c r="C219" s="154" t="s">
        <v>38</v>
      </c>
      <c r="D219" s="154" t="s">
        <v>39</v>
      </c>
      <c r="E219" s="184">
        <v>0</v>
      </c>
    </row>
    <row r="220" spans="1:5" s="145" customFormat="1" ht="15.75" customHeight="1">
      <c r="A220" s="232"/>
      <c r="B220" s="236"/>
      <c r="C220" s="154" t="s">
        <v>40</v>
      </c>
      <c r="D220" s="154" t="s">
        <v>41</v>
      </c>
      <c r="E220" s="184">
        <v>0</v>
      </c>
    </row>
    <row r="221" spans="1:5" s="145" customFormat="1" ht="15.75" customHeight="1">
      <c r="A221" s="232"/>
      <c r="B221" s="236"/>
      <c r="C221" s="154" t="s">
        <v>42</v>
      </c>
      <c r="D221" s="154" t="s">
        <v>43</v>
      </c>
      <c r="E221" s="184">
        <v>0</v>
      </c>
    </row>
    <row r="222" spans="1:5" s="145" customFormat="1" ht="15.75" customHeight="1">
      <c r="A222" s="232"/>
      <c r="B222" s="236"/>
      <c r="C222" s="177" t="s">
        <v>44</v>
      </c>
      <c r="D222" s="154" t="s">
        <v>45</v>
      </c>
      <c r="E222" s="184">
        <v>0</v>
      </c>
    </row>
    <row r="223" spans="1:5" s="145" customFormat="1" ht="15.75" customHeight="1">
      <c r="A223" s="232"/>
      <c r="B223" s="236"/>
      <c r="C223" s="154" t="s">
        <v>46</v>
      </c>
      <c r="D223" s="154" t="s">
        <v>47</v>
      </c>
      <c r="E223" s="184">
        <v>0</v>
      </c>
    </row>
    <row r="224" spans="1:5" s="145" customFormat="1" ht="15.75" customHeight="1">
      <c r="A224" s="232"/>
      <c r="B224" s="236"/>
      <c r="C224" s="154" t="s">
        <v>48</v>
      </c>
      <c r="D224" s="154" t="s">
        <v>49</v>
      </c>
      <c r="E224" s="184">
        <v>0</v>
      </c>
    </row>
    <row r="225" spans="1:7" s="145" customFormat="1" ht="15.75" customHeight="1">
      <c r="A225" s="232"/>
      <c r="B225" s="236"/>
      <c r="C225" s="154" t="s">
        <v>50</v>
      </c>
      <c r="D225" s="154" t="s">
        <v>51</v>
      </c>
      <c r="E225" s="184">
        <v>0</v>
      </c>
    </row>
    <row r="226" spans="1:7" s="145" customFormat="1" ht="15.75" customHeight="1">
      <c r="A226" s="233"/>
      <c r="B226" s="243"/>
      <c r="C226" s="154" t="s">
        <v>52</v>
      </c>
      <c r="D226" s="154" t="s">
        <v>53</v>
      </c>
      <c r="E226" s="184">
        <v>0</v>
      </c>
    </row>
    <row r="227" spans="1:7" s="145" customFormat="1" ht="15.75" customHeight="1">
      <c r="A227" s="233"/>
      <c r="B227" s="243"/>
      <c r="C227" s="154" t="s">
        <v>54</v>
      </c>
      <c r="D227" s="154" t="s">
        <v>55</v>
      </c>
      <c r="E227" s="185">
        <v>0</v>
      </c>
    </row>
    <row r="228" spans="1:7" s="145" customFormat="1" ht="15.75" customHeight="1" thickBot="1">
      <c r="A228" s="234"/>
      <c r="B228" s="239"/>
      <c r="C228" s="155" t="s">
        <v>56</v>
      </c>
      <c r="D228" s="155" t="s">
        <v>57</v>
      </c>
      <c r="E228" s="186">
        <v>0</v>
      </c>
    </row>
    <row r="229" spans="1:7" ht="15.75" customHeight="1">
      <c r="A229" s="43"/>
      <c r="B229" s="15"/>
      <c r="C229" s="44"/>
      <c r="D229" s="44"/>
      <c r="E229" s="15"/>
    </row>
    <row r="230" spans="1:7" ht="15.75" customHeight="1" thickBot="1">
      <c r="A230" s="4" t="s">
        <v>128</v>
      </c>
    </row>
    <row r="231" spans="1:7" ht="15" thickBot="1">
      <c r="C231" s="26" t="s">
        <v>2</v>
      </c>
      <c r="D231" s="27" t="s">
        <v>3</v>
      </c>
      <c r="E231" s="30" t="s">
        <v>4</v>
      </c>
      <c r="F231" s="129" t="s">
        <v>110</v>
      </c>
      <c r="G231" s="126" t="s">
        <v>7</v>
      </c>
    </row>
    <row r="232" spans="1:7" s="145" customFormat="1">
      <c r="C232" s="160" t="s">
        <v>8</v>
      </c>
      <c r="D232" s="161" t="s">
        <v>9</v>
      </c>
      <c r="E232" s="195">
        <f>E4+E29+E54+E79+E104+E129+E154+E179+E204</f>
        <v>0</v>
      </c>
      <c r="F232" s="196">
        <f>E232*'Souhrn typ - k nacenění'!D5</f>
        <v>0</v>
      </c>
      <c r="G232" s="180">
        <f>F232*1.21</f>
        <v>0</v>
      </c>
    </row>
    <row r="233" spans="1:7" s="145" customFormat="1">
      <c r="C233" s="163" t="s">
        <v>10</v>
      </c>
      <c r="D233" s="164" t="s">
        <v>11</v>
      </c>
      <c r="E233" s="148">
        <f t="shared" ref="E233:E256" si="0">E5+E30+E55+E80+E105+E130+E155+E180+E205</f>
        <v>0</v>
      </c>
      <c r="F233" s="196">
        <f>E233*'Souhrn typ - k nacenění'!D6</f>
        <v>0</v>
      </c>
      <c r="G233" s="180">
        <f t="shared" ref="G233:G256" si="1">F233*1.21</f>
        <v>0</v>
      </c>
    </row>
    <row r="234" spans="1:7" s="145" customFormat="1">
      <c r="C234" s="152" t="s">
        <v>12</v>
      </c>
      <c r="D234" s="150" t="s">
        <v>13</v>
      </c>
      <c r="E234" s="148">
        <f t="shared" si="0"/>
        <v>0</v>
      </c>
      <c r="F234" s="196">
        <f>E234*'Souhrn typ - k nacenění'!D7</f>
        <v>0</v>
      </c>
      <c r="G234" s="180">
        <f t="shared" si="1"/>
        <v>0</v>
      </c>
    </row>
    <row r="235" spans="1:7" s="145" customFormat="1">
      <c r="C235" s="152" t="s">
        <v>14</v>
      </c>
      <c r="D235" s="154" t="s">
        <v>15</v>
      </c>
      <c r="E235" s="148">
        <f t="shared" si="0"/>
        <v>0</v>
      </c>
      <c r="F235" s="196">
        <f>E235*'Souhrn typ - k nacenění'!D8</f>
        <v>0</v>
      </c>
      <c r="G235" s="180">
        <f t="shared" si="1"/>
        <v>0</v>
      </c>
    </row>
    <row r="236" spans="1:7" s="145" customFormat="1">
      <c r="C236" s="152" t="s">
        <v>16</v>
      </c>
      <c r="D236" s="154" t="s">
        <v>17</v>
      </c>
      <c r="E236" s="148">
        <f t="shared" si="0"/>
        <v>0</v>
      </c>
      <c r="F236" s="196">
        <f>E236*'Souhrn typ - k nacenění'!D9</f>
        <v>0</v>
      </c>
      <c r="G236" s="180">
        <f t="shared" si="1"/>
        <v>0</v>
      </c>
    </row>
    <row r="237" spans="1:7" s="145" customFormat="1">
      <c r="C237" s="152" t="s">
        <v>18</v>
      </c>
      <c r="D237" s="154" t="s">
        <v>19</v>
      </c>
      <c r="E237" s="148">
        <f t="shared" si="0"/>
        <v>0</v>
      </c>
      <c r="F237" s="196">
        <f>E237*'Souhrn typ - k nacenění'!D10</f>
        <v>0</v>
      </c>
      <c r="G237" s="180">
        <f t="shared" si="1"/>
        <v>0</v>
      </c>
    </row>
    <row r="238" spans="1:7" s="145" customFormat="1">
      <c r="C238" s="151" t="s">
        <v>20</v>
      </c>
      <c r="D238" s="154" t="s">
        <v>21</v>
      </c>
      <c r="E238" s="148">
        <f t="shared" si="0"/>
        <v>0</v>
      </c>
      <c r="F238" s="196">
        <f>E238*'Souhrn typ - k nacenění'!D11</f>
        <v>0</v>
      </c>
      <c r="G238" s="180">
        <f t="shared" si="1"/>
        <v>0</v>
      </c>
    </row>
    <row r="239" spans="1:7" s="145" customFormat="1">
      <c r="C239" s="152" t="s">
        <v>22</v>
      </c>
      <c r="D239" s="154" t="s">
        <v>23</v>
      </c>
      <c r="E239" s="148">
        <f t="shared" si="0"/>
        <v>0</v>
      </c>
      <c r="F239" s="196">
        <f>E239*'Souhrn typ - k nacenění'!D12</f>
        <v>0</v>
      </c>
      <c r="G239" s="180">
        <f t="shared" si="1"/>
        <v>0</v>
      </c>
    </row>
    <row r="240" spans="1:7" s="145" customFormat="1">
      <c r="C240" s="151" t="s">
        <v>24</v>
      </c>
      <c r="D240" s="150" t="s">
        <v>25</v>
      </c>
      <c r="E240" s="148">
        <f t="shared" si="0"/>
        <v>0</v>
      </c>
      <c r="F240" s="196">
        <f>E240*'Souhrn typ - k nacenění'!D13</f>
        <v>0</v>
      </c>
      <c r="G240" s="180">
        <f t="shared" si="1"/>
        <v>0</v>
      </c>
    </row>
    <row r="241" spans="3:7" s="145" customFormat="1">
      <c r="C241" s="163" t="s">
        <v>26</v>
      </c>
      <c r="D241" s="154" t="s">
        <v>27</v>
      </c>
      <c r="E241" s="148">
        <f t="shared" si="0"/>
        <v>0</v>
      </c>
      <c r="F241" s="196">
        <f>E241*'Souhrn typ - k nacenění'!D14</f>
        <v>0</v>
      </c>
      <c r="G241" s="180">
        <f t="shared" si="1"/>
        <v>0</v>
      </c>
    </row>
    <row r="242" spans="3:7" s="145" customFormat="1">
      <c r="C242" s="152" t="s">
        <v>28</v>
      </c>
      <c r="D242" s="154" t="s">
        <v>29</v>
      </c>
      <c r="E242" s="148">
        <f t="shared" si="0"/>
        <v>0</v>
      </c>
      <c r="F242" s="196">
        <f>E242*'Souhrn typ - k nacenění'!D15</f>
        <v>0</v>
      </c>
      <c r="G242" s="180">
        <f t="shared" si="1"/>
        <v>0</v>
      </c>
    </row>
    <row r="243" spans="3:7" s="145" customFormat="1">
      <c r="C243" s="152" t="s">
        <v>30</v>
      </c>
      <c r="D243" s="154" t="s">
        <v>31</v>
      </c>
      <c r="E243" s="148">
        <f t="shared" si="0"/>
        <v>0</v>
      </c>
      <c r="F243" s="196">
        <f>E243*'Souhrn typ - k nacenění'!D16</f>
        <v>0</v>
      </c>
      <c r="G243" s="180">
        <f t="shared" si="1"/>
        <v>0</v>
      </c>
    </row>
    <row r="244" spans="3:7" s="145" customFormat="1">
      <c r="C244" s="152" t="s">
        <v>32</v>
      </c>
      <c r="D244" s="154" t="s">
        <v>33</v>
      </c>
      <c r="E244" s="148">
        <f t="shared" si="0"/>
        <v>0</v>
      </c>
      <c r="F244" s="196">
        <f>E244*'Souhrn typ - k nacenění'!D17</f>
        <v>0</v>
      </c>
      <c r="G244" s="180">
        <f t="shared" si="1"/>
        <v>0</v>
      </c>
    </row>
    <row r="245" spans="3:7" s="145" customFormat="1">
      <c r="C245" s="152" t="s">
        <v>34</v>
      </c>
      <c r="D245" s="154" t="s">
        <v>35</v>
      </c>
      <c r="E245" s="148">
        <f t="shared" si="0"/>
        <v>0</v>
      </c>
      <c r="F245" s="196">
        <f>E245*'Souhrn typ - k nacenění'!D18</f>
        <v>0</v>
      </c>
      <c r="G245" s="180">
        <f t="shared" si="1"/>
        <v>0</v>
      </c>
    </row>
    <row r="246" spans="3:7" s="145" customFormat="1">
      <c r="C246" s="151" t="s">
        <v>36</v>
      </c>
      <c r="D246" s="154" t="s">
        <v>37</v>
      </c>
      <c r="E246" s="148">
        <f t="shared" si="0"/>
        <v>0</v>
      </c>
      <c r="F246" s="196">
        <f>E246*'Souhrn typ - k nacenění'!D19</f>
        <v>0</v>
      </c>
      <c r="G246" s="180">
        <f t="shared" si="1"/>
        <v>0</v>
      </c>
    </row>
    <row r="247" spans="3:7" s="145" customFormat="1">
      <c r="C247" s="152" t="s">
        <v>38</v>
      </c>
      <c r="D247" s="154" t="s">
        <v>39</v>
      </c>
      <c r="E247" s="148">
        <f t="shared" si="0"/>
        <v>0</v>
      </c>
      <c r="F247" s="196">
        <f>E247*'Souhrn typ - k nacenění'!D20</f>
        <v>0</v>
      </c>
      <c r="G247" s="180">
        <f t="shared" si="1"/>
        <v>0</v>
      </c>
    </row>
    <row r="248" spans="3:7" s="145" customFormat="1">
      <c r="C248" s="152" t="s">
        <v>40</v>
      </c>
      <c r="D248" s="154" t="s">
        <v>41</v>
      </c>
      <c r="E248" s="148">
        <f t="shared" si="0"/>
        <v>0</v>
      </c>
      <c r="F248" s="196">
        <f>E248*'Souhrn typ - k nacenění'!D21</f>
        <v>0</v>
      </c>
      <c r="G248" s="180">
        <f t="shared" si="1"/>
        <v>0</v>
      </c>
    </row>
    <row r="249" spans="3:7" s="145" customFormat="1">
      <c r="C249" s="152" t="s">
        <v>42</v>
      </c>
      <c r="D249" s="154" t="s">
        <v>43</v>
      </c>
      <c r="E249" s="148">
        <f t="shared" si="0"/>
        <v>0</v>
      </c>
      <c r="F249" s="196">
        <f>E249*'Souhrn typ - k nacenění'!D22</f>
        <v>0</v>
      </c>
      <c r="G249" s="180">
        <f t="shared" si="1"/>
        <v>0</v>
      </c>
    </row>
    <row r="250" spans="3:7" s="145" customFormat="1">
      <c r="C250" s="151" t="s">
        <v>44</v>
      </c>
      <c r="D250" s="154" t="s">
        <v>45</v>
      </c>
      <c r="E250" s="148">
        <f t="shared" si="0"/>
        <v>0</v>
      </c>
      <c r="F250" s="196">
        <f>E250*'Souhrn typ - k nacenění'!D23</f>
        <v>0</v>
      </c>
      <c r="G250" s="180">
        <f t="shared" si="1"/>
        <v>0</v>
      </c>
    </row>
    <row r="251" spans="3:7">
      <c r="C251" s="24" t="s">
        <v>46</v>
      </c>
      <c r="D251" s="5" t="s">
        <v>47</v>
      </c>
      <c r="E251" s="38">
        <f t="shared" si="0"/>
        <v>3</v>
      </c>
      <c r="F251" s="140">
        <f>E251*'Souhrn typ - k nacenění'!D24</f>
        <v>0</v>
      </c>
      <c r="G251" s="123">
        <f t="shared" si="1"/>
        <v>0</v>
      </c>
    </row>
    <row r="252" spans="3:7" s="145" customFormat="1">
      <c r="C252" s="152" t="s">
        <v>48</v>
      </c>
      <c r="D252" s="154" t="s">
        <v>49</v>
      </c>
      <c r="E252" s="148">
        <f t="shared" si="0"/>
        <v>0</v>
      </c>
      <c r="F252" s="196">
        <f>E252*'Souhrn typ - k nacenění'!D25</f>
        <v>0</v>
      </c>
      <c r="G252" s="180">
        <f t="shared" si="1"/>
        <v>0</v>
      </c>
    </row>
    <row r="253" spans="3:7" s="145" customFormat="1">
      <c r="C253" s="152" t="s">
        <v>50</v>
      </c>
      <c r="D253" s="154" t="s">
        <v>51</v>
      </c>
      <c r="E253" s="148">
        <f t="shared" si="0"/>
        <v>0</v>
      </c>
      <c r="F253" s="196">
        <f>E253*'Souhrn typ - k nacenění'!D26</f>
        <v>0</v>
      </c>
      <c r="G253" s="180">
        <f t="shared" si="1"/>
        <v>0</v>
      </c>
    </row>
    <row r="254" spans="3:7" s="145" customFormat="1">
      <c r="C254" s="152" t="s">
        <v>52</v>
      </c>
      <c r="D254" s="154" t="s">
        <v>53</v>
      </c>
      <c r="E254" s="148">
        <f t="shared" si="0"/>
        <v>0</v>
      </c>
      <c r="F254" s="196">
        <f>E254*'Souhrn typ - k nacenění'!D27</f>
        <v>0</v>
      </c>
      <c r="G254" s="180">
        <f t="shared" si="1"/>
        <v>0</v>
      </c>
    </row>
    <row r="255" spans="3:7" s="145" customFormat="1">
      <c r="C255" s="152" t="s">
        <v>54</v>
      </c>
      <c r="D255" s="154" t="s">
        <v>55</v>
      </c>
      <c r="E255" s="148">
        <f t="shared" si="0"/>
        <v>0</v>
      </c>
      <c r="F255" s="196">
        <f>E255*'Souhrn typ - k nacenění'!D28</f>
        <v>0</v>
      </c>
      <c r="G255" s="180">
        <f t="shared" si="1"/>
        <v>0</v>
      </c>
    </row>
    <row r="256" spans="3:7" s="145" customFormat="1">
      <c r="C256" s="152" t="s">
        <v>56</v>
      </c>
      <c r="D256" s="154" t="s">
        <v>57</v>
      </c>
      <c r="E256" s="148">
        <f t="shared" si="0"/>
        <v>0</v>
      </c>
      <c r="F256" s="196">
        <f>E256*'Souhrn typ - k nacenění'!D29</f>
        <v>0</v>
      </c>
      <c r="G256" s="180">
        <f t="shared" si="1"/>
        <v>0</v>
      </c>
    </row>
    <row r="257" spans="3:7">
      <c r="C257" s="41" t="s">
        <v>111</v>
      </c>
      <c r="D257" s="5" t="s">
        <v>129</v>
      </c>
      <c r="E257" s="38">
        <v>3</v>
      </c>
      <c r="F257" s="131">
        <f>'Souhrn atyp  k nacenění'!G7+'Souhrn atyp  k nacenění'!G8+'Souhrn atyp  k nacenění'!G9</f>
        <v>0</v>
      </c>
      <c r="G257" s="120">
        <f>F257*1.21</f>
        <v>0</v>
      </c>
    </row>
    <row r="258" spans="3:7" ht="39.75" customHeight="1" thickBot="1">
      <c r="C258" s="118" t="s">
        <v>111</v>
      </c>
      <c r="D258" s="8" t="s">
        <v>130</v>
      </c>
      <c r="E258" s="63"/>
      <c r="F258" s="111">
        <f>'Souhrn D + M'!E27+'Souhrn D + M'!E28+'Souhrn D + M'!E29+'Souhrn D + M'!E30+'Souhrn D + M'!E31+'Souhrn D + M'!E32+'Souhrn D + M'!E33+'Souhrn D + M'!E34+'Souhrn D + M'!E35</f>
        <v>0</v>
      </c>
      <c r="G258" s="112">
        <f>F258*1.21</f>
        <v>0</v>
      </c>
    </row>
    <row r="259" spans="3:7" ht="15" thickBot="1">
      <c r="C259" s="240" t="s">
        <v>119</v>
      </c>
      <c r="D259" s="241"/>
      <c r="E259" s="241"/>
      <c r="F259" s="127">
        <f>SUM(F232:F258)</f>
        <v>0</v>
      </c>
      <c r="G259" s="128">
        <f>SUM(G232:G258)</f>
        <v>0</v>
      </c>
    </row>
  </sheetData>
  <mergeCells count="20">
    <mergeCell ref="A129:A153"/>
    <mergeCell ref="B129:B153"/>
    <mergeCell ref="A154:A178"/>
    <mergeCell ref="A54:A78"/>
    <mergeCell ref="B54:B78"/>
    <mergeCell ref="A79:A103"/>
    <mergeCell ref="B79:B103"/>
    <mergeCell ref="A104:A128"/>
    <mergeCell ref="B104:B128"/>
    <mergeCell ref="B154:B178"/>
    <mergeCell ref="A1:E1"/>
    <mergeCell ref="A4:A28"/>
    <mergeCell ref="B4:B28"/>
    <mergeCell ref="A29:A53"/>
    <mergeCell ref="B29:B53"/>
    <mergeCell ref="A179:A203"/>
    <mergeCell ref="B179:B203"/>
    <mergeCell ref="A204:A228"/>
    <mergeCell ref="B204:B228"/>
    <mergeCell ref="C259:E259"/>
  </mergeCells>
  <printOptions horizontalCentered="1"/>
  <pageMargins left="0.31496062992125984" right="0.31496062992125984" top="0.70866141732283472" bottom="0.47244094488188981" header="0.31496062992125984" footer="0.31496062992125984"/>
  <pageSetup paperSize="9" scale="98" orientation="portrait" r:id="rId1"/>
  <rowBreaks count="5" manualBreakCount="5">
    <brk id="53" max="16383" man="1"/>
    <brk id="103" max="16383" man="1"/>
    <brk id="153" max="16383" man="1"/>
    <brk id="203" max="16383" man="1"/>
    <brk id="229"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2"/>
  <sheetViews>
    <sheetView view="pageBreakPreview" zoomScaleNormal="100" zoomScaleSheetLayoutView="100" workbookViewId="0">
      <selection activeCell="D7" sqref="D7"/>
    </sheetView>
  </sheetViews>
  <sheetFormatPr defaultRowHeight="14.45"/>
  <cols>
    <col min="1" max="1" width="11.42578125" customWidth="1"/>
    <col min="2" max="2" width="15.85546875" customWidth="1"/>
    <col min="3" max="3" width="30.85546875" customWidth="1"/>
    <col min="4" max="4" width="73.140625" customWidth="1"/>
    <col min="8" max="8" width="14.140625" customWidth="1"/>
    <col min="9" max="9" width="10.28515625" bestFit="1" customWidth="1"/>
    <col min="10" max="10" width="13.140625" customWidth="1"/>
  </cols>
  <sheetData>
    <row r="1" spans="1:10" ht="23.45">
      <c r="A1" s="251" t="s">
        <v>131</v>
      </c>
      <c r="B1" s="251"/>
      <c r="C1" s="251"/>
      <c r="D1" s="251"/>
      <c r="E1" s="251"/>
      <c r="F1" s="251"/>
      <c r="G1" s="251"/>
      <c r="H1" s="251"/>
      <c r="I1" s="251"/>
      <c r="J1" s="251"/>
    </row>
    <row r="2" spans="1:10" ht="13.5" customHeight="1">
      <c r="A2" s="251"/>
      <c r="B2" s="251"/>
      <c r="C2" s="251"/>
      <c r="D2" s="251"/>
      <c r="E2" s="251"/>
      <c r="F2" s="251"/>
      <c r="G2" s="251"/>
      <c r="H2" s="251"/>
      <c r="I2" s="251"/>
      <c r="J2" s="251"/>
    </row>
    <row r="3" spans="1:10" ht="23.45">
      <c r="A3" s="251" t="s">
        <v>132</v>
      </c>
      <c r="B3" s="251"/>
      <c r="C3" s="251"/>
      <c r="D3" s="251"/>
      <c r="E3" s="251"/>
      <c r="F3" s="251"/>
      <c r="G3" s="251"/>
      <c r="H3" s="251"/>
      <c r="I3" s="251"/>
      <c r="J3" s="251"/>
    </row>
    <row r="4" spans="1:10" ht="15" thickBot="1">
      <c r="A4" s="252"/>
      <c r="B4" s="252"/>
      <c r="C4" s="252"/>
      <c r="D4" s="252"/>
      <c r="E4" s="252"/>
      <c r="F4" s="252"/>
      <c r="G4" s="252"/>
      <c r="H4" s="252"/>
      <c r="I4" s="252"/>
      <c r="J4" s="252"/>
    </row>
    <row r="5" spans="1:10">
      <c r="A5" s="258" t="s">
        <v>133</v>
      </c>
      <c r="B5" s="260" t="s">
        <v>3</v>
      </c>
      <c r="C5" s="260" t="s">
        <v>134</v>
      </c>
      <c r="D5" s="260" t="s">
        <v>63</v>
      </c>
      <c r="E5" s="262" t="s">
        <v>135</v>
      </c>
      <c r="F5" s="263"/>
      <c r="G5" s="264"/>
      <c r="H5" s="260" t="s">
        <v>136</v>
      </c>
      <c r="I5" s="254" t="s">
        <v>137</v>
      </c>
      <c r="J5" s="256" t="s">
        <v>86</v>
      </c>
    </row>
    <row r="6" spans="1:10" ht="15" thickBot="1">
      <c r="A6" s="259"/>
      <c r="B6" s="261"/>
      <c r="C6" s="261"/>
      <c r="D6" s="261"/>
      <c r="E6" s="36" t="s">
        <v>138</v>
      </c>
      <c r="F6" s="36" t="s">
        <v>139</v>
      </c>
      <c r="G6" s="36" t="s">
        <v>140</v>
      </c>
      <c r="H6" s="261"/>
      <c r="I6" s="255"/>
      <c r="J6" s="257"/>
    </row>
    <row r="7" spans="1:10" ht="165.75" customHeight="1">
      <c r="A7" s="61" t="s">
        <v>24</v>
      </c>
      <c r="B7" s="8" t="s">
        <v>25</v>
      </c>
      <c r="C7" s="7"/>
      <c r="D7" s="62" t="s">
        <v>141</v>
      </c>
      <c r="E7" s="63">
        <v>800</v>
      </c>
      <c r="F7" s="63">
        <v>400</v>
      </c>
      <c r="G7" s="63">
        <v>2000</v>
      </c>
      <c r="H7" s="63" t="s">
        <v>142</v>
      </c>
      <c r="I7" s="38" t="s">
        <v>143</v>
      </c>
      <c r="J7" s="58"/>
    </row>
    <row r="8" spans="1:10" ht="189" thickBot="1">
      <c r="A8" s="25" t="s">
        <v>46</v>
      </c>
      <c r="B8" s="13" t="s">
        <v>47</v>
      </c>
      <c r="C8" s="11"/>
      <c r="D8" s="64" t="s">
        <v>144</v>
      </c>
      <c r="E8" s="253" t="s">
        <v>145</v>
      </c>
      <c r="F8" s="253"/>
      <c r="G8" s="253"/>
      <c r="H8" s="39" t="s">
        <v>142</v>
      </c>
      <c r="I8" s="39" t="s">
        <v>146</v>
      </c>
      <c r="J8" s="65"/>
    </row>
    <row r="9" spans="1:10" s="145" customFormat="1"/>
    <row r="11" spans="1:10">
      <c r="D11" s="1"/>
    </row>
    <row r="12" spans="1:10">
      <c r="D12" s="1"/>
    </row>
  </sheetData>
  <mergeCells count="13">
    <mergeCell ref="A1:J1"/>
    <mergeCell ref="A3:J3"/>
    <mergeCell ref="A4:J4"/>
    <mergeCell ref="A2:J2"/>
    <mergeCell ref="E8:G8"/>
    <mergeCell ref="I5:I6"/>
    <mergeCell ref="J5:J6"/>
    <mergeCell ref="A5:A6"/>
    <mergeCell ref="B5:B6"/>
    <mergeCell ref="C5:C6"/>
    <mergeCell ref="D5:D6"/>
    <mergeCell ref="E5:G5"/>
    <mergeCell ref="H5:H6"/>
  </mergeCells>
  <pageMargins left="0.51181102362204722" right="0.51181102362204722" top="0.78740157480314965" bottom="0.59055118110236227" header="0.31496062992125984" footer="0.31496062992125984"/>
  <pageSetup paperSize="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1823892417A700489592A1A42C8FF39A" ma:contentTypeVersion="22" ma:contentTypeDescription="Vytvoří nový dokument" ma:contentTypeScope="" ma:versionID="5a379e3c55cfa88fd2686748c6f653b0">
  <xsd:schema xmlns:xsd="http://www.w3.org/2001/XMLSchema" xmlns:xs="http://www.w3.org/2001/XMLSchema" xmlns:p="http://schemas.microsoft.com/office/2006/metadata/properties" xmlns:ns2="87c9f3af-ec7a-450e-8294-b635bcd26152" xmlns:ns3="cdade9ed-8a37-4604-8901-3f3c6772e945" xmlns:ns4="ddd4955e-e515-422d-8a4e-24f85441c1a6" targetNamespace="http://schemas.microsoft.com/office/2006/metadata/properties" ma:root="true" ma:fieldsID="47660ea1177c78c08a03ae151f36d7a5" ns2:_="" ns3:_="" ns4:_="">
    <xsd:import namespace="87c9f3af-ec7a-450e-8294-b635bcd26152"/>
    <xsd:import namespace="cdade9ed-8a37-4604-8901-3f3c6772e945"/>
    <xsd:import namespace="ddd4955e-e515-422d-8a4e-24f85441c1a6"/>
    <xsd:element name="properties">
      <xsd:complexType>
        <xsd:sequence>
          <xsd:element name="documentManagement">
            <xsd:complexType>
              <xsd:all>
                <xsd:element ref="ns2:SharedWithUsers" minOccurs="0"/>
                <xsd:element ref="ns2:SharingHintHash"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TaxCatchAll" minOccurs="0"/>
                <xsd:element ref="ns3:lcf76f155ced4ddcb4097134ff3c332f" minOccurs="0"/>
                <xsd:element ref="ns3:MediaServiceSearchProperties" minOccurs="0"/>
                <xsd:element ref="ns3:MediaServiceObjectDetectorVersion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c9f3af-ec7a-450e-8294-b635bcd26152"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ingHintHash" ma:index="9" nillable="true" ma:displayName="Hodnota hash upozornění na sdílení" ma:internalName="SharingHintHash" ma:readOnly="true">
      <xsd:simpleType>
        <xsd:restriction base="dms:Text"/>
      </xsd:simpleType>
    </xsd:element>
    <xsd:element name="SharedWithDetails" ma:index="10" nillable="true" ma:displayName="Sdílené s podrobnostmi"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ade9ed-8a37-4604-8901-3f3c6772e945"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51e6f024-4790-4b5c-b7d7-a90983c0c478"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dd4955e-e515-422d-8a4e-24f85441c1a6"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3B2A4466-3858-43F5-B542-D1D41F94AE04}" ma:internalName="TaxCatchAll" ma:showField="CatchAllData" ma:web="{87c9f3af-ec7a-450e-8294-b635bcd2615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ddd4955e-e515-422d-8a4e-24f85441c1a6" xsi:nil="true"/>
    <lcf76f155ced4ddcb4097134ff3c332f xmlns="cdade9ed-8a37-4604-8901-3f3c6772e94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876FCBD-951B-4460-B615-907821BB054C}"/>
</file>

<file path=customXml/itemProps2.xml><?xml version="1.0" encoding="utf-8"?>
<ds:datastoreItem xmlns:ds="http://schemas.openxmlformats.org/officeDocument/2006/customXml" ds:itemID="{3996A5B4-106D-4BEE-8779-D4EAFBEE5FF1}"/>
</file>

<file path=customXml/itemProps3.xml><?xml version="1.0" encoding="utf-8"?>
<ds:datastoreItem xmlns:ds="http://schemas.openxmlformats.org/officeDocument/2006/customXml" ds:itemID="{1FB349DD-C278-4BEB-B558-E88FB73A39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Šedivý Tomáš</dc:creator>
  <cp:keywords/>
  <dc:description/>
  <cp:lastModifiedBy>Poslušná, Barbara</cp:lastModifiedBy>
  <cp:revision/>
  <dcterms:created xsi:type="dcterms:W3CDTF">2023-07-19T10:59:35Z</dcterms:created>
  <dcterms:modified xsi:type="dcterms:W3CDTF">2024-03-10T14:11:26Z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0x0101001823892417A700489592A1A42C8FF39A</vt:lpwstr>
  </property>
  <property fmtid="{D5CDD505-2E9C-101B-9397-08002B2CF9AE}" pid="3" name="MediaServiceImageTags">
    <vt:lpwstr/>
  </property>
</Properties>
</file>